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VIVIENDA\"/>
    </mc:Choice>
  </mc:AlternateContent>
  <bookViews>
    <workbookView xWindow="0" yWindow="0" windowWidth="28800" windowHeight="11835" activeTab="4"/>
  </bookViews>
  <sheets>
    <sheet name="Consolidado" sheetId="1" r:id="rId1"/>
    <sheet name="Mej Hab" sheetId="3" r:id="rId2"/>
    <sheet name="Mej Viv" sheetId="4" r:id="rId3"/>
    <sheet name="Predios" sheetId="5" r:id="rId4"/>
    <sheet name="Sub Vivienda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6" l="1"/>
  <c r="K8" i="6"/>
  <c r="K7" i="6"/>
  <c r="K10" i="6" s="1"/>
  <c r="K6" i="6"/>
  <c r="C21" i="1"/>
  <c r="K23" i="1" l="1"/>
  <c r="K21" i="1"/>
  <c r="K10" i="5"/>
  <c r="K12" i="4"/>
  <c r="K11" i="3"/>
  <c r="J7" i="6"/>
  <c r="I7" i="6"/>
  <c r="H7" i="6"/>
  <c r="G7" i="6"/>
  <c r="G9" i="4"/>
  <c r="I8" i="3"/>
  <c r="H8" i="3"/>
  <c r="J19" i="1"/>
  <c r="I19" i="1"/>
  <c r="H19" i="1"/>
  <c r="G19" i="1"/>
  <c r="I10" i="3" l="1"/>
  <c r="J21" i="1"/>
  <c r="K19" i="1"/>
  <c r="G13" i="1"/>
  <c r="G21" i="1"/>
  <c r="H8" i="1"/>
  <c r="H21" i="1"/>
  <c r="I8" i="1"/>
  <c r="K8" i="1" s="1"/>
  <c r="I21" i="1"/>
  <c r="H9" i="6"/>
  <c r="I9" i="6"/>
  <c r="J9" i="6"/>
  <c r="C9" i="6"/>
  <c r="G9" i="5"/>
  <c r="H9" i="5"/>
  <c r="I9" i="5"/>
  <c r="J9" i="5"/>
  <c r="C9" i="5"/>
  <c r="K8" i="5"/>
  <c r="K7" i="5"/>
  <c r="K6" i="5"/>
  <c r="G11" i="4"/>
  <c r="H11" i="4"/>
  <c r="I11" i="4"/>
  <c r="J11" i="4"/>
  <c r="C11" i="4"/>
  <c r="K10" i="4"/>
  <c r="K9" i="4"/>
  <c r="K8" i="4"/>
  <c r="K7" i="4"/>
  <c r="K6" i="4"/>
  <c r="G10" i="3"/>
  <c r="H10" i="3"/>
  <c r="J10" i="3"/>
  <c r="C10" i="3"/>
  <c r="K9" i="3"/>
  <c r="K7" i="3"/>
  <c r="K6" i="3"/>
  <c r="K20" i="1"/>
  <c r="K14" i="1"/>
  <c r="K13" i="1"/>
  <c r="K12" i="1"/>
  <c r="K11" i="1"/>
  <c r="K17" i="1"/>
  <c r="K16" i="1"/>
  <c r="K7" i="1"/>
  <c r="K9" i="1"/>
  <c r="K10" i="1"/>
  <c r="K15" i="1"/>
  <c r="K18" i="1"/>
  <c r="K6" i="1"/>
  <c r="K8" i="3" l="1"/>
</calcChain>
</file>

<file path=xl/sharedStrings.xml><?xml version="1.0" encoding="utf-8"?>
<sst xmlns="http://schemas.openxmlformats.org/spreadsheetml/2006/main" count="168" uniqueCount="62">
  <si>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</si>
  <si>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</si>
  <si>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</si>
  <si>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</si>
  <si>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</si>
  <si>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</si>
  <si>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</si>
  <si>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</si>
  <si>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</si>
  <si>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</si>
  <si>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</si>
  <si>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</si>
  <si>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</si>
  <si>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</si>
  <si>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</si>
  <si>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>Incremento de la Gestión de Vivienda Itagüí</t>
  </si>
  <si>
    <t>Mejoramiento Del Entorno Barrial y Veredal Itagüí</t>
  </si>
  <si>
    <t>Barrios beneficiados con mejoramientos de fachada</t>
  </si>
  <si>
    <t>Hogares beneficiados con mejoramiento de vivienda</t>
  </si>
  <si>
    <t>Predios intervenidos</t>
  </si>
  <si>
    <t>14040106020101  01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</si>
  <si>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                SECRETARÍA DE VIVIENDA Y HÁBITAT</t>
    </r>
  </si>
  <si>
    <t>Informe de ejecución de cada intervención</t>
  </si>
  <si>
    <t>Mejoramiento de viviendas en zona urbana y rural de Itagüí</t>
  </si>
  <si>
    <t>Hogares beneficiados con vivienda nueva</t>
  </si>
  <si>
    <t>Seguimiento a las transformaciones barriales</t>
  </si>
  <si>
    <t>Ejecución de las transformaciones barriales</t>
  </si>
  <si>
    <t>Gestión de la ejecución de las jornadas para la transformación de hábitats barriales</t>
  </si>
  <si>
    <t>Determinación de sectores a intervenir</t>
  </si>
  <si>
    <t>Seguimiento, evaluación y control</t>
  </si>
  <si>
    <t>Ejecución de mejoramientos de vivienda</t>
  </si>
  <si>
    <t>Apoyo profesional, técnico, jurídico, social y financiero para el desarrollo del proyecto</t>
  </si>
  <si>
    <t>Identificación de beneficiarios de subsidios para mejoramiento de vivienda</t>
  </si>
  <si>
    <t>Asignación de subsidios para mejoramiento de vivienda</t>
  </si>
  <si>
    <t>14040106010105  34</t>
  </si>
  <si>
    <t>Identificación de predios baldíos sin titular</t>
  </si>
  <si>
    <t>Adjudicación de subsidios</t>
  </si>
  <si>
    <t>Análisis de viabilidad para legalizar predios</t>
  </si>
  <si>
    <t>MEJORAMIENTO DE HÁBITATS BARRIALES EN ITAGÜÍ</t>
  </si>
  <si>
    <t>PROYECTO</t>
  </si>
  <si>
    <t>Documento oficial - acto administrativo de adjudicación de subsidio</t>
  </si>
  <si>
    <t>Documento oficial - resolución de adjudicación de títulación de predios</t>
  </si>
  <si>
    <t>Informe sobre cumplimiento de requisitos para ser legalizados</t>
  </si>
  <si>
    <t>Informe de predios sin titular</t>
  </si>
  <si>
    <t>Informe de seguimiento de ejecución de cada intervención</t>
  </si>
  <si>
    <t xml:space="preserve">Informe de seguimiento </t>
  </si>
  <si>
    <t>Informe de beneficiarios identificados</t>
  </si>
  <si>
    <t>Informe de sectores identificados a intervenir</t>
  </si>
  <si>
    <t>Informe de análisis sobre la intervención a realizar</t>
  </si>
  <si>
    <r>
      <t xml:space="preserve">NOMBRE DEL PROYECTO DE INVERSIÓN:           </t>
    </r>
    <r>
      <rPr>
        <b/>
        <sz val="12"/>
        <color rgb="FFFF0000"/>
        <rFont val="Calibri (Cuerpo)"/>
      </rPr>
      <t>Saneamiento de predios informales en  Itagüí</t>
    </r>
  </si>
  <si>
    <r>
      <t xml:space="preserve">NOMBRE DEL PROYECTO DE INVERSIÓN:           </t>
    </r>
    <r>
      <rPr>
        <b/>
        <sz val="12"/>
        <color rgb="FFFF0000"/>
        <rFont val="Calibri (Cuerpo)"/>
      </rPr>
      <t>Mejoramiento de viviendas en zona urbana y rural de Itagüí</t>
    </r>
  </si>
  <si>
    <r>
      <t xml:space="preserve">NOMBRE DEL PROYECTO DE INVERSIÓN:           </t>
    </r>
    <r>
      <rPr>
        <b/>
        <sz val="12"/>
        <color rgb="FFFF0000"/>
        <rFont val="Calibri (Cuerpo)"/>
      </rPr>
      <t>Mejoramiento de hábitats barriales en Itagüí</t>
    </r>
  </si>
  <si>
    <r>
      <t xml:space="preserve">NOMBRE DEL PROYECTO DE INVERSIÓN:           </t>
    </r>
    <r>
      <rPr>
        <b/>
        <sz val="12"/>
        <color rgb="FFFF0000"/>
        <rFont val="Calibri (Cuerpo)"/>
      </rPr>
      <t>TODOS</t>
    </r>
  </si>
  <si>
    <t>Mejoramiento de hábitats barriales en Itagüí</t>
  </si>
  <si>
    <t>Saneamiento de predios informales en Itagüí</t>
  </si>
  <si>
    <t>Adjudicación de predios</t>
  </si>
  <si>
    <t>Identificación de beneficiarios de subsidios para vivienda</t>
  </si>
  <si>
    <t>Gestión, estudios y acompañamiento técnico a Proyectos de Vivienda</t>
  </si>
  <si>
    <t>Subsidio de vivienda VIS y VIP en Itagüí</t>
  </si>
  <si>
    <r>
      <t xml:space="preserve">NOMBRE DEL PROYECTO DE INVERSIÓN:      </t>
    </r>
    <r>
      <rPr>
        <b/>
        <sz val="12"/>
        <color rgb="FFFF0000"/>
        <rFont val="Calibri (Cuerpo)"/>
      </rPr>
      <t xml:space="preserve">   Subsidio de vivienda VIS y VIP en Itagüí</t>
    </r>
  </si>
  <si>
    <t>Identificación de beneficiarios de subsidios para vivienda nueva</t>
  </si>
  <si>
    <t>Acompañamiento técnico, estudio y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</si>
</sst>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15" xfId="0" applyBorder="1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2" fontId="2" fillId="0" borderId="1" xfId="1" applyFont="1" applyBorder="1" applyAlignment="1">
      <alignment vertical="center"/>
    </xf>
    <xf numFmtId="42" fontId="2" fillId="0" borderId="19" xfId="1" applyFont="1" applyBorder="1" applyAlignment="1">
      <alignment horizontal="center" vertical="center"/>
    </xf>
    <xf numFmtId="42" fontId="2" fillId="0" borderId="1" xfId="1" applyFont="1" applyBorder="1" applyAlignment="1">
      <alignment horizontal="center" vertical="center"/>
    </xf>
    <xf numFmtId="42" fontId="5" fillId="0" borderId="19" xfId="1" applyFont="1" applyBorder="1" applyAlignment="1">
      <alignment horizontal="center" vertical="center"/>
    </xf>
    <xf numFmtId="42" fontId="5" fillId="0" borderId="1" xfId="1" applyFont="1" applyBorder="1" applyAlignment="1">
      <alignment horizontal="center" vertical="center"/>
    </xf>
    <xf numFmtId="42" fontId="5" fillId="0" borderId="1" xfId="1" applyFont="1" applyBorder="1" applyAlignment="1">
      <alignment vertical="center"/>
    </xf>
    <xf numFmtId="0" fontId="2" fillId="0" borderId="1" xfId="0" quotePrefix="1" applyFont="1" applyBorder="1" applyAlignment="1">
      <alignment vertical="center" wrapText="1"/>
    </xf>
    <xf numFmtId="0" fontId="2" fillId="0" borderId="19" xfId="0" quotePrefix="1" applyFont="1" applyBorder="1" applyAlignment="1">
      <alignment vertical="center" wrapText="1"/>
    </xf>
    <xf numFmtId="42" fontId="2" fillId="0" borderId="19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42" fontId="5" fillId="0" borderId="1" xfId="1" applyFont="1" applyBorder="1"/>
    <xf numFmtId="42" fontId="5" fillId="0" borderId="12" xfId="0" applyNumberFormat="1" applyFont="1" applyBorder="1"/>
    <xf numFmtId="0" fontId="2" fillId="0" borderId="0" xfId="0" applyFont="1"/>
    <xf numFmtId="0" fontId="1" fillId="0" borderId="1" xfId="0" quotePrefix="1" applyFont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42" fontId="5" fillId="0" borderId="12" xfId="0" applyNumberFormat="1" applyFont="1" applyFill="1" applyBorder="1"/>
    <xf numFmtId="42" fontId="0" fillId="0" borderId="0" xfId="0" applyNumberFormat="1"/>
    <xf numFmtId="0" fontId="1" fillId="0" borderId="19" xfId="0" quotePrefix="1" applyFont="1" applyBorder="1" applyAlignment="1">
      <alignment vertical="center" wrapText="1"/>
    </xf>
    <xf numFmtId="42" fontId="2" fillId="0" borderId="19" xfId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2" fontId="1" fillId="0" borderId="1" xfId="1" applyFont="1" applyBorder="1" applyAlignment="1">
      <alignment vertical="center"/>
    </xf>
    <xf numFmtId="42" fontId="5" fillId="0" borderId="30" xfId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2" fontId="2" fillId="0" borderId="18" xfId="1" applyFont="1" applyBorder="1" applyAlignment="1">
      <alignment horizontal="center" vertical="center"/>
    </xf>
    <xf numFmtId="42" fontId="2" fillId="0" borderId="27" xfId="1" applyFont="1" applyBorder="1" applyAlignment="1">
      <alignment horizontal="center" vertical="center"/>
    </xf>
    <xf numFmtId="42" fontId="2" fillId="0" borderId="19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2" fontId="2" fillId="0" borderId="18" xfId="1" applyFont="1" applyBorder="1" applyAlignment="1">
      <alignment horizontal="center"/>
    </xf>
    <xf numFmtId="42" fontId="2" fillId="0" borderId="27" xfId="1" applyFont="1" applyBorder="1" applyAlignment="1">
      <alignment horizontal="center"/>
    </xf>
    <xf numFmtId="42" fontId="2" fillId="0" borderId="19" xfId="1" applyFont="1" applyBorder="1" applyAlignment="1">
      <alignment horizont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zoomScalePageLayoutView="90" workbookViewId="0">
      <selection activeCell="C15" sqref="C15:C17"/>
    </sheetView>
  </sheetViews>
  <sheetFormatPr baseColWidth="10" defaultRowHeight="15"/>
  <cols>
    <col min="1" max="1" width="16.7109375" customWidth="1"/>
    <col min="2" max="2" width="18" customWidth="1"/>
    <col min="3" max="3" width="17.140625" customWidth="1"/>
    <col min="4" max="4" width="17.85546875" customWidth="1"/>
    <col min="5" max="5" width="46.42578125" customWidth="1"/>
    <col min="6" max="6" width="24.28515625" customWidth="1"/>
    <col min="7" max="10" width="18.85546875" customWidth="1"/>
    <col min="11" max="11" width="21.7109375" customWidth="1"/>
  </cols>
  <sheetData>
    <row r="1" spans="1:13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3" ht="15.75">
      <c r="A2" s="38" t="s">
        <v>52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3" ht="18.75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5.75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63.75" thickBot="1">
      <c r="A5" s="26" t="s">
        <v>11</v>
      </c>
      <c r="B5" s="26" t="s">
        <v>12</v>
      </c>
      <c r="C5" s="26" t="s">
        <v>13</v>
      </c>
      <c r="D5" s="2" t="s">
        <v>1</v>
      </c>
      <c r="E5" s="3" t="s">
        <v>2</v>
      </c>
      <c r="F5" s="4" t="s">
        <v>4</v>
      </c>
      <c r="G5" s="4" t="s">
        <v>3</v>
      </c>
      <c r="H5" s="4" t="s">
        <v>5</v>
      </c>
      <c r="I5" s="4" t="s">
        <v>6</v>
      </c>
      <c r="J5" s="4" t="s">
        <v>7</v>
      </c>
      <c r="K5" s="5" t="s">
        <v>8</v>
      </c>
      <c r="M5" s="17" t="s">
        <v>39</v>
      </c>
    </row>
    <row r="6" spans="1:13" ht="36" customHeight="1">
      <c r="A6" s="47"/>
      <c r="B6" s="56"/>
      <c r="C6" s="59"/>
      <c r="D6" s="71" t="s">
        <v>17</v>
      </c>
      <c r="E6" s="30" t="s">
        <v>28</v>
      </c>
      <c r="F6" s="21" t="s">
        <v>47</v>
      </c>
      <c r="G6" s="9">
        <v>0</v>
      </c>
      <c r="H6" s="9">
        <v>1</v>
      </c>
      <c r="I6" s="9">
        <v>1</v>
      </c>
      <c r="J6" s="9">
        <v>1</v>
      </c>
      <c r="K6" s="11">
        <f>SUM(G6:J6)</f>
        <v>3</v>
      </c>
    </row>
    <row r="7" spans="1:13" ht="38.1" customHeight="1">
      <c r="A7" s="47"/>
      <c r="B7" s="56"/>
      <c r="C7" s="59"/>
      <c r="D7" s="71"/>
      <c r="E7" s="30" t="s">
        <v>27</v>
      </c>
      <c r="F7" s="20" t="s">
        <v>48</v>
      </c>
      <c r="G7" s="9">
        <v>0</v>
      </c>
      <c r="H7" s="9">
        <v>1</v>
      </c>
      <c r="I7" s="9">
        <v>1</v>
      </c>
      <c r="J7" s="9">
        <v>1</v>
      </c>
      <c r="K7" s="11">
        <f t="shared" ref="K7:K9" si="0">SUM(G7:J7)</f>
        <v>3</v>
      </c>
      <c r="M7" t="s">
        <v>53</v>
      </c>
    </row>
    <row r="8" spans="1:13" ht="33.950000000000003" customHeight="1">
      <c r="A8" s="47"/>
      <c r="B8" s="56"/>
      <c r="C8" s="59"/>
      <c r="D8" s="71"/>
      <c r="E8" s="30" t="s">
        <v>26</v>
      </c>
      <c r="F8" s="7" t="s">
        <v>22</v>
      </c>
      <c r="G8" s="9">
        <v>0</v>
      </c>
      <c r="H8" s="9">
        <f>100000000-3</f>
        <v>99999997</v>
      </c>
      <c r="I8" s="16">
        <f>100000000-3</f>
        <v>99999997</v>
      </c>
      <c r="J8" s="9">
        <v>199999997</v>
      </c>
      <c r="K8" s="11">
        <f t="shared" si="0"/>
        <v>399999991</v>
      </c>
    </row>
    <row r="9" spans="1:13" ht="35.1" customHeight="1">
      <c r="A9" s="48"/>
      <c r="B9" s="57"/>
      <c r="C9" s="60"/>
      <c r="D9" s="72"/>
      <c r="E9" s="30" t="s">
        <v>25</v>
      </c>
      <c r="F9" s="7" t="s">
        <v>22</v>
      </c>
      <c r="G9" s="9">
        <v>0</v>
      </c>
      <c r="H9" s="9">
        <v>1</v>
      </c>
      <c r="I9" s="9">
        <v>1</v>
      </c>
      <c r="J9" s="9">
        <v>1</v>
      </c>
      <c r="K9" s="11">
        <f t="shared" si="0"/>
        <v>3</v>
      </c>
    </row>
    <row r="10" spans="1:13" ht="47.1" customHeight="1">
      <c r="A10" s="74" t="s">
        <v>16</v>
      </c>
      <c r="B10" s="49" t="s">
        <v>20</v>
      </c>
      <c r="C10" s="52">
        <v>40000000</v>
      </c>
      <c r="D10" s="73" t="s">
        <v>18</v>
      </c>
      <c r="E10" s="14" t="s">
        <v>32</v>
      </c>
      <c r="F10" s="19" t="s">
        <v>46</v>
      </c>
      <c r="G10" s="10">
        <v>1</v>
      </c>
      <c r="H10" s="10">
        <v>1</v>
      </c>
      <c r="I10" s="10">
        <v>1</v>
      </c>
      <c r="J10" s="10">
        <v>1</v>
      </c>
      <c r="K10" s="12">
        <f t="shared" ref="K10:K20" si="1">SUM(G10:J10)</f>
        <v>4</v>
      </c>
    </row>
    <row r="11" spans="1:13" ht="47.25">
      <c r="A11" s="75"/>
      <c r="B11" s="50"/>
      <c r="C11" s="53"/>
      <c r="D11" s="71"/>
      <c r="E11" s="14" t="s">
        <v>33</v>
      </c>
      <c r="F11" s="6" t="s">
        <v>40</v>
      </c>
      <c r="G11" s="10">
        <v>1</v>
      </c>
      <c r="H11" s="10">
        <v>1</v>
      </c>
      <c r="I11" s="10">
        <v>1</v>
      </c>
      <c r="J11" s="10">
        <v>1</v>
      </c>
      <c r="K11" s="12">
        <f t="shared" si="1"/>
        <v>4</v>
      </c>
      <c r="M11" t="s">
        <v>23</v>
      </c>
    </row>
    <row r="12" spans="1:13" ht="31.5">
      <c r="A12" s="75"/>
      <c r="B12" s="50"/>
      <c r="C12" s="53"/>
      <c r="D12" s="71"/>
      <c r="E12" s="14" t="s">
        <v>31</v>
      </c>
      <c r="F12" s="7" t="s">
        <v>45</v>
      </c>
      <c r="G12" s="10">
        <v>80000000</v>
      </c>
      <c r="H12" s="10">
        <v>80000000</v>
      </c>
      <c r="I12" s="10">
        <v>80000000</v>
      </c>
      <c r="J12" s="10">
        <v>80000000</v>
      </c>
      <c r="K12" s="12">
        <f t="shared" si="1"/>
        <v>320000000</v>
      </c>
    </row>
    <row r="13" spans="1:13" ht="47.25">
      <c r="A13" s="75"/>
      <c r="B13" s="50"/>
      <c r="C13" s="53"/>
      <c r="D13" s="71"/>
      <c r="E13" s="25" t="s">
        <v>30</v>
      </c>
      <c r="F13" s="7" t="s">
        <v>44</v>
      </c>
      <c r="G13" s="10">
        <f>1211999997-150000000</f>
        <v>1061999997</v>
      </c>
      <c r="H13" s="10">
        <v>899999997</v>
      </c>
      <c r="I13" s="10">
        <v>1069999997</v>
      </c>
      <c r="J13" s="10">
        <v>947999997</v>
      </c>
      <c r="K13" s="12">
        <f t="shared" si="1"/>
        <v>3979999988</v>
      </c>
    </row>
    <row r="14" spans="1:13" ht="47.25">
      <c r="A14" s="76"/>
      <c r="B14" s="51"/>
      <c r="C14" s="54"/>
      <c r="D14" s="72"/>
      <c r="E14" s="14" t="s">
        <v>29</v>
      </c>
      <c r="F14" s="7" t="s">
        <v>44</v>
      </c>
      <c r="G14" s="10">
        <v>1</v>
      </c>
      <c r="H14" s="10">
        <v>1</v>
      </c>
      <c r="I14" s="10">
        <v>1</v>
      </c>
      <c r="J14" s="10">
        <v>1</v>
      </c>
      <c r="K14" s="12">
        <f t="shared" si="1"/>
        <v>4</v>
      </c>
    </row>
    <row r="15" spans="1:13" ht="31.5">
      <c r="A15" s="74"/>
      <c r="B15" s="55"/>
      <c r="C15" s="58"/>
      <c r="D15" s="73" t="s">
        <v>19</v>
      </c>
      <c r="E15" s="14" t="s">
        <v>35</v>
      </c>
      <c r="F15" s="18" t="s">
        <v>43</v>
      </c>
      <c r="G15" s="8">
        <v>0</v>
      </c>
      <c r="H15" s="8">
        <v>1</v>
      </c>
      <c r="I15" s="8">
        <v>1</v>
      </c>
      <c r="J15" s="8">
        <v>1</v>
      </c>
      <c r="K15" s="13">
        <f t="shared" si="1"/>
        <v>3</v>
      </c>
      <c r="M15" t="s">
        <v>54</v>
      </c>
    </row>
    <row r="16" spans="1:13" ht="63">
      <c r="A16" s="75"/>
      <c r="B16" s="56"/>
      <c r="C16" s="59"/>
      <c r="D16" s="71"/>
      <c r="E16" s="14" t="s">
        <v>37</v>
      </c>
      <c r="F16" s="14" t="s">
        <v>42</v>
      </c>
      <c r="G16" s="8">
        <v>0</v>
      </c>
      <c r="H16" s="8">
        <v>1</v>
      </c>
      <c r="I16" s="8">
        <v>1</v>
      </c>
      <c r="J16" s="8">
        <v>1</v>
      </c>
      <c r="K16" s="13">
        <f t="shared" si="1"/>
        <v>3</v>
      </c>
    </row>
    <row r="17" spans="1:13" ht="63">
      <c r="A17" s="75"/>
      <c r="B17" s="57"/>
      <c r="C17" s="60"/>
      <c r="D17" s="72"/>
      <c r="E17" s="25" t="s">
        <v>55</v>
      </c>
      <c r="F17" s="14" t="s">
        <v>41</v>
      </c>
      <c r="G17" s="8">
        <v>0</v>
      </c>
      <c r="H17" s="8">
        <v>99999998</v>
      </c>
      <c r="I17" s="8">
        <v>99999998</v>
      </c>
      <c r="J17" s="8">
        <v>99999998</v>
      </c>
      <c r="K17" s="13">
        <f t="shared" si="1"/>
        <v>299999994</v>
      </c>
    </row>
    <row r="18" spans="1:13" ht="39.950000000000003" customHeight="1">
      <c r="A18" s="47" t="s">
        <v>15</v>
      </c>
      <c r="B18" s="49" t="s">
        <v>34</v>
      </c>
      <c r="C18" s="52">
        <v>144592532</v>
      </c>
      <c r="D18" s="77" t="s">
        <v>24</v>
      </c>
      <c r="E18" s="25" t="s">
        <v>56</v>
      </c>
      <c r="F18" s="27" t="s">
        <v>46</v>
      </c>
      <c r="G18" s="8">
        <v>1</v>
      </c>
      <c r="H18" s="8">
        <v>1</v>
      </c>
      <c r="I18" s="8">
        <v>1</v>
      </c>
      <c r="J18" s="8">
        <v>1</v>
      </c>
      <c r="K18" s="13">
        <f t="shared" si="1"/>
        <v>4</v>
      </c>
      <c r="M18" t="s">
        <v>58</v>
      </c>
    </row>
    <row r="19" spans="1:13" ht="47.1" customHeight="1">
      <c r="A19" s="47"/>
      <c r="B19" s="50"/>
      <c r="C19" s="53"/>
      <c r="D19" s="71"/>
      <c r="E19" s="25" t="s">
        <v>57</v>
      </c>
      <c r="F19" s="32" t="s">
        <v>44</v>
      </c>
      <c r="G19" s="33">
        <f>2502000000-1</f>
        <v>2501999999</v>
      </c>
      <c r="H19" s="8">
        <f>2267000000-1</f>
        <v>2266999999</v>
      </c>
      <c r="I19" s="8">
        <f>2641000000-1</f>
        <v>2640999999</v>
      </c>
      <c r="J19" s="8">
        <f>2590000000-2</f>
        <v>2589999998</v>
      </c>
      <c r="K19" s="13">
        <f t="shared" ref="K19" si="2">SUM(G19:J19)</f>
        <v>9999999995</v>
      </c>
    </row>
    <row r="20" spans="1:13" ht="47.25">
      <c r="A20" s="48"/>
      <c r="B20" s="51"/>
      <c r="C20" s="54"/>
      <c r="D20" s="72"/>
      <c r="E20" s="14" t="s">
        <v>36</v>
      </c>
      <c r="F20" s="32" t="s">
        <v>40</v>
      </c>
      <c r="G20" s="33">
        <v>0</v>
      </c>
      <c r="H20" s="8">
        <v>0</v>
      </c>
      <c r="I20" s="8">
        <v>0</v>
      </c>
      <c r="J20" s="8">
        <v>1</v>
      </c>
      <c r="K20" s="13">
        <f t="shared" si="1"/>
        <v>1</v>
      </c>
    </row>
    <row r="21" spans="1:13" s="24" customFormat="1" ht="15.75">
      <c r="A21" s="61" t="s">
        <v>14</v>
      </c>
      <c r="B21" s="62"/>
      <c r="C21" s="65">
        <f>SUM(C6:C20)</f>
        <v>184592532</v>
      </c>
      <c r="D21" s="69" t="s">
        <v>10</v>
      </c>
      <c r="E21" s="69"/>
      <c r="F21" s="70"/>
      <c r="G21" s="22">
        <f>SUM(G6:G20)</f>
        <v>3644000000</v>
      </c>
      <c r="H21" s="22">
        <f>SUM(H6:H20)</f>
        <v>3447000000</v>
      </c>
      <c r="I21" s="22">
        <f>SUM(I6:I20)</f>
        <v>3991000000</v>
      </c>
      <c r="J21" s="22">
        <f>SUM(J6:J20)</f>
        <v>3918000000</v>
      </c>
      <c r="K21" s="28">
        <f>SUM(G21:J21)</f>
        <v>15000000000</v>
      </c>
    </row>
    <row r="22" spans="1:13" ht="16.5" thickBot="1">
      <c r="A22" s="63"/>
      <c r="B22" s="64"/>
      <c r="C22" s="66"/>
      <c r="D22" s="67" t="s">
        <v>9</v>
      </c>
      <c r="E22" s="67"/>
      <c r="F22" s="67"/>
      <c r="G22" s="67"/>
      <c r="H22" s="67"/>
      <c r="I22" s="67"/>
      <c r="J22" s="68"/>
      <c r="K22" s="1"/>
    </row>
    <row r="23" spans="1:13" ht="15.75">
      <c r="K23" s="34">
        <f>+'Mej Hab'!K11+'Mej Viv'!K12+Predios!K10+'Sub Vivienda'!K10</f>
        <v>15000000000</v>
      </c>
    </row>
    <row r="25" spans="1:13">
      <c r="G25" s="29"/>
    </row>
    <row r="26" spans="1:13">
      <c r="G26" s="29"/>
    </row>
  </sheetData>
  <mergeCells count="24">
    <mergeCell ref="A21:B22"/>
    <mergeCell ref="C21:C22"/>
    <mergeCell ref="D22:J22"/>
    <mergeCell ref="D21:F21"/>
    <mergeCell ref="D6:D9"/>
    <mergeCell ref="D10:D14"/>
    <mergeCell ref="A10:A14"/>
    <mergeCell ref="B10:B14"/>
    <mergeCell ref="C10:C14"/>
    <mergeCell ref="D15:D17"/>
    <mergeCell ref="D18:D20"/>
    <mergeCell ref="A15:A17"/>
    <mergeCell ref="A6:A9"/>
    <mergeCell ref="B6:B9"/>
    <mergeCell ref="C6:C9"/>
    <mergeCell ref="A1:K1"/>
    <mergeCell ref="A2:K2"/>
    <mergeCell ref="A3:K3"/>
    <mergeCell ref="A4:K4"/>
    <mergeCell ref="A18:A20"/>
    <mergeCell ref="B18:B20"/>
    <mergeCell ref="C18:C20"/>
    <mergeCell ref="B15:B17"/>
    <mergeCell ref="C15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E6" sqref="E6:E9"/>
    </sheetView>
  </sheetViews>
  <sheetFormatPr baseColWidth="10" defaultRowHeight="15"/>
  <cols>
    <col min="1" max="1" width="16.7109375" customWidth="1"/>
    <col min="2" max="2" width="18" customWidth="1"/>
    <col min="3" max="3" width="17.140625" customWidth="1"/>
    <col min="4" max="4" width="17.85546875" customWidth="1"/>
    <col min="5" max="5" width="46.42578125" customWidth="1"/>
    <col min="6" max="6" width="24.28515625" customWidth="1"/>
    <col min="7" max="7" width="17.7109375" customWidth="1"/>
    <col min="8" max="10" width="18.85546875" customWidth="1"/>
    <col min="11" max="11" width="17.140625" customWidth="1"/>
  </cols>
  <sheetData>
    <row r="1" spans="1:13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3" ht="15.75">
      <c r="A2" s="38" t="s">
        <v>51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3" ht="18.75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5.75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63.75" thickBot="1">
      <c r="A5" s="2" t="s">
        <v>11</v>
      </c>
      <c r="B5" s="2" t="s">
        <v>12</v>
      </c>
      <c r="C5" s="2" t="s">
        <v>13</v>
      </c>
      <c r="D5" s="2" t="s">
        <v>1</v>
      </c>
      <c r="E5" s="3" t="s">
        <v>2</v>
      </c>
      <c r="F5" s="4" t="s">
        <v>4</v>
      </c>
      <c r="G5" s="4" t="s">
        <v>3</v>
      </c>
      <c r="H5" s="4" t="s">
        <v>5</v>
      </c>
      <c r="I5" s="4" t="s">
        <v>6</v>
      </c>
      <c r="J5" s="4" t="s">
        <v>7</v>
      </c>
      <c r="K5" s="5" t="s">
        <v>8</v>
      </c>
      <c r="M5" s="17" t="s">
        <v>39</v>
      </c>
    </row>
    <row r="6" spans="1:13" ht="36" customHeight="1">
      <c r="A6" s="47"/>
      <c r="B6" s="56"/>
      <c r="C6" s="59"/>
      <c r="D6" s="71" t="s">
        <v>17</v>
      </c>
      <c r="E6" s="15" t="s">
        <v>28</v>
      </c>
      <c r="F6" s="21" t="s">
        <v>47</v>
      </c>
      <c r="G6" s="31">
        <v>0</v>
      </c>
      <c r="H6" s="31">
        <v>1</v>
      </c>
      <c r="I6" s="31">
        <v>1</v>
      </c>
      <c r="J6" s="31">
        <v>1</v>
      </c>
      <c r="K6" s="11">
        <f>SUM(G6:J6)</f>
        <v>3</v>
      </c>
    </row>
    <row r="7" spans="1:13" ht="38.1" customHeight="1">
      <c r="A7" s="47"/>
      <c r="B7" s="56"/>
      <c r="C7" s="59"/>
      <c r="D7" s="71"/>
      <c r="E7" s="15" t="s">
        <v>27</v>
      </c>
      <c r="F7" s="20" t="s">
        <v>48</v>
      </c>
      <c r="G7" s="31">
        <v>0</v>
      </c>
      <c r="H7" s="31">
        <v>1</v>
      </c>
      <c r="I7" s="31">
        <v>1</v>
      </c>
      <c r="J7" s="31">
        <v>1</v>
      </c>
      <c r="K7" s="11">
        <f t="shared" ref="K7:K9" si="0">SUM(G7:J7)</f>
        <v>3</v>
      </c>
      <c r="M7" t="s">
        <v>38</v>
      </c>
    </row>
    <row r="8" spans="1:13" ht="33.950000000000003" customHeight="1">
      <c r="A8" s="47"/>
      <c r="B8" s="56"/>
      <c r="C8" s="59"/>
      <c r="D8" s="71"/>
      <c r="E8" s="15" t="s">
        <v>26</v>
      </c>
      <c r="F8" s="7" t="s">
        <v>22</v>
      </c>
      <c r="G8" s="31">
        <v>0</v>
      </c>
      <c r="H8" s="31">
        <f>100000000-3</f>
        <v>99999997</v>
      </c>
      <c r="I8" s="31">
        <f>100000000-3</f>
        <v>99999997</v>
      </c>
      <c r="J8" s="31">
        <v>199999997</v>
      </c>
      <c r="K8" s="11">
        <f t="shared" si="0"/>
        <v>399999991</v>
      </c>
    </row>
    <row r="9" spans="1:13" ht="35.1" customHeight="1">
      <c r="A9" s="48"/>
      <c r="B9" s="57"/>
      <c r="C9" s="60"/>
      <c r="D9" s="72"/>
      <c r="E9" s="15" t="s">
        <v>25</v>
      </c>
      <c r="F9" s="7" t="s">
        <v>22</v>
      </c>
      <c r="G9" s="31">
        <v>0</v>
      </c>
      <c r="H9" s="31">
        <v>1</v>
      </c>
      <c r="I9" s="31">
        <v>1</v>
      </c>
      <c r="J9" s="31">
        <v>1</v>
      </c>
      <c r="K9" s="11">
        <f t="shared" si="0"/>
        <v>3</v>
      </c>
    </row>
    <row r="10" spans="1:13" s="24" customFormat="1" ht="15.75">
      <c r="A10" s="61" t="s">
        <v>14</v>
      </c>
      <c r="B10" s="62"/>
      <c r="C10" s="65">
        <f>SUM(C6:C9)</f>
        <v>0</v>
      </c>
      <c r="D10" s="69" t="s">
        <v>10</v>
      </c>
      <c r="E10" s="69"/>
      <c r="F10" s="70"/>
      <c r="G10" s="22">
        <f>SUM(G6:G9)</f>
        <v>0</v>
      </c>
      <c r="H10" s="22">
        <f>SUM(H6:H9)</f>
        <v>100000000</v>
      </c>
      <c r="I10" s="22">
        <f>SUM(I6:I9)</f>
        <v>100000000</v>
      </c>
      <c r="J10" s="22">
        <f>SUM(J6:J9)</f>
        <v>200000000</v>
      </c>
      <c r="K10" s="23"/>
    </row>
    <row r="11" spans="1:13" ht="16.5" thickBot="1">
      <c r="A11" s="63"/>
      <c r="B11" s="64"/>
      <c r="C11" s="66"/>
      <c r="D11" s="67" t="s">
        <v>9</v>
      </c>
      <c r="E11" s="67"/>
      <c r="F11" s="67"/>
      <c r="G11" s="67"/>
      <c r="H11" s="67"/>
      <c r="I11" s="67"/>
      <c r="J11" s="68"/>
      <c r="K11" s="23">
        <f>SUM(K6:K10)</f>
        <v>400000000</v>
      </c>
    </row>
  </sheetData>
  <mergeCells count="12">
    <mergeCell ref="A10:B11"/>
    <mergeCell ref="C10:C11"/>
    <mergeCell ref="D10:F10"/>
    <mergeCell ref="D11:J11"/>
    <mergeCell ref="A1:K1"/>
    <mergeCell ref="A2:K2"/>
    <mergeCell ref="A3:K3"/>
    <mergeCell ref="A4:K4"/>
    <mergeCell ref="A6:A9"/>
    <mergeCell ref="B6:B9"/>
    <mergeCell ref="C6:C9"/>
    <mergeCell ref="D6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G6" sqref="G6:G10"/>
    </sheetView>
  </sheetViews>
  <sheetFormatPr baseColWidth="10" defaultRowHeight="15"/>
  <cols>
    <col min="1" max="1" width="16.7109375" customWidth="1"/>
    <col min="2" max="2" width="18.5703125" customWidth="1"/>
    <col min="3" max="3" width="17.140625" customWidth="1"/>
    <col min="4" max="4" width="17.85546875" customWidth="1"/>
    <col min="5" max="5" width="46.42578125" customWidth="1"/>
    <col min="6" max="6" width="24.28515625" customWidth="1"/>
    <col min="7" max="10" width="18.85546875" customWidth="1"/>
    <col min="11" max="11" width="17.140625" customWidth="1"/>
  </cols>
  <sheetData>
    <row r="1" spans="1:13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3" ht="15.75">
      <c r="A2" s="38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3" ht="18.75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5.75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63.75" thickBot="1">
      <c r="A5" s="2" t="s">
        <v>11</v>
      </c>
      <c r="B5" s="2" t="s">
        <v>12</v>
      </c>
      <c r="C5" s="2" t="s">
        <v>13</v>
      </c>
      <c r="D5" s="2" t="s">
        <v>1</v>
      </c>
      <c r="E5" s="3" t="s">
        <v>2</v>
      </c>
      <c r="F5" s="4" t="s">
        <v>4</v>
      </c>
      <c r="G5" s="4" t="s">
        <v>3</v>
      </c>
      <c r="H5" s="4" t="s">
        <v>5</v>
      </c>
      <c r="I5" s="4" t="s">
        <v>6</v>
      </c>
      <c r="J5" s="4" t="s">
        <v>7</v>
      </c>
      <c r="K5" s="5" t="s">
        <v>8</v>
      </c>
      <c r="M5" s="17"/>
    </row>
    <row r="6" spans="1:13" ht="47.1" customHeight="1">
      <c r="A6" s="74" t="s">
        <v>16</v>
      </c>
      <c r="B6" s="49" t="s">
        <v>20</v>
      </c>
      <c r="C6" s="52">
        <v>40000000</v>
      </c>
      <c r="D6" s="73" t="s">
        <v>18</v>
      </c>
      <c r="E6" s="14" t="s">
        <v>32</v>
      </c>
      <c r="F6" s="19" t="s">
        <v>46</v>
      </c>
      <c r="G6" s="10">
        <v>1</v>
      </c>
      <c r="H6" s="10">
        <v>1</v>
      </c>
      <c r="I6" s="10">
        <v>1</v>
      </c>
      <c r="J6" s="10">
        <v>1</v>
      </c>
      <c r="K6" s="12">
        <f t="shared" ref="K6:K10" si="0">SUM(G6:J6)</f>
        <v>4</v>
      </c>
    </row>
    <row r="7" spans="1:13" ht="47.25">
      <c r="A7" s="75"/>
      <c r="B7" s="50"/>
      <c r="C7" s="53"/>
      <c r="D7" s="71"/>
      <c r="E7" s="14" t="s">
        <v>33</v>
      </c>
      <c r="F7" s="6" t="s">
        <v>40</v>
      </c>
      <c r="G7" s="10">
        <v>1</v>
      </c>
      <c r="H7" s="10">
        <v>1</v>
      </c>
      <c r="I7" s="10">
        <v>1</v>
      </c>
      <c r="J7" s="10">
        <v>1</v>
      </c>
      <c r="K7" s="12">
        <f t="shared" si="0"/>
        <v>4</v>
      </c>
    </row>
    <row r="8" spans="1:13" ht="45" customHeight="1">
      <c r="A8" s="75"/>
      <c r="B8" s="50"/>
      <c r="C8" s="53"/>
      <c r="D8" s="71"/>
      <c r="E8" s="14" t="s">
        <v>31</v>
      </c>
      <c r="F8" s="7" t="s">
        <v>45</v>
      </c>
      <c r="G8" s="10">
        <v>80000000</v>
      </c>
      <c r="H8" s="10">
        <v>80000000</v>
      </c>
      <c r="I8" s="10">
        <v>80000000</v>
      </c>
      <c r="J8" s="10">
        <v>80000000</v>
      </c>
      <c r="K8" s="12">
        <f t="shared" si="0"/>
        <v>320000000</v>
      </c>
    </row>
    <row r="9" spans="1:13" ht="47.25">
      <c r="A9" s="75"/>
      <c r="B9" s="50"/>
      <c r="C9" s="53"/>
      <c r="D9" s="71"/>
      <c r="E9" s="14" t="s">
        <v>30</v>
      </c>
      <c r="F9" s="7" t="s">
        <v>44</v>
      </c>
      <c r="G9" s="10">
        <f>1211999997-150000000</f>
        <v>1061999997</v>
      </c>
      <c r="H9" s="10">
        <v>899999997</v>
      </c>
      <c r="I9" s="10">
        <v>1069999997</v>
      </c>
      <c r="J9" s="10">
        <v>947999997</v>
      </c>
      <c r="K9" s="12">
        <f t="shared" si="0"/>
        <v>3979999988</v>
      </c>
    </row>
    <row r="10" spans="1:13" ht="47.25">
      <c r="A10" s="76"/>
      <c r="B10" s="51"/>
      <c r="C10" s="54"/>
      <c r="D10" s="72"/>
      <c r="E10" s="14" t="s">
        <v>29</v>
      </c>
      <c r="F10" s="7" t="s">
        <v>44</v>
      </c>
      <c r="G10" s="10">
        <v>1</v>
      </c>
      <c r="H10" s="10">
        <v>1</v>
      </c>
      <c r="I10" s="10">
        <v>1</v>
      </c>
      <c r="J10" s="10">
        <v>1</v>
      </c>
      <c r="K10" s="12">
        <f t="shared" si="0"/>
        <v>4</v>
      </c>
    </row>
    <row r="11" spans="1:13" s="24" customFormat="1" ht="15.75">
      <c r="A11" s="61" t="s">
        <v>14</v>
      </c>
      <c r="B11" s="62"/>
      <c r="C11" s="65">
        <f>SUM(C6:C10)</f>
        <v>40000000</v>
      </c>
      <c r="D11" s="69" t="s">
        <v>10</v>
      </c>
      <c r="E11" s="69"/>
      <c r="F11" s="70"/>
      <c r="G11" s="22">
        <f>SUM(G6:G10)</f>
        <v>1142000000</v>
      </c>
      <c r="H11" s="22">
        <f>SUM(H6:H10)</f>
        <v>980000000</v>
      </c>
      <c r="I11" s="22">
        <f>SUM(I6:I10)</f>
        <v>1150000000</v>
      </c>
      <c r="J11" s="22">
        <f>SUM(J6:J10)</f>
        <v>1028000000</v>
      </c>
      <c r="K11" s="23"/>
    </row>
    <row r="12" spans="1:13" ht="16.5" thickBot="1">
      <c r="A12" s="63"/>
      <c r="B12" s="64"/>
      <c r="C12" s="66"/>
      <c r="D12" s="67" t="s">
        <v>9</v>
      </c>
      <c r="E12" s="67"/>
      <c r="F12" s="67"/>
      <c r="G12" s="67"/>
      <c r="H12" s="67"/>
      <c r="I12" s="67"/>
      <c r="J12" s="68"/>
      <c r="K12" s="23">
        <f>SUM(K6:K11)</f>
        <v>4300000000</v>
      </c>
    </row>
  </sheetData>
  <mergeCells count="12">
    <mergeCell ref="A1:K1"/>
    <mergeCell ref="A2:K2"/>
    <mergeCell ref="A3:K3"/>
    <mergeCell ref="A4:K4"/>
    <mergeCell ref="A11:B12"/>
    <mergeCell ref="C11:C12"/>
    <mergeCell ref="D11:F11"/>
    <mergeCell ref="D12:J12"/>
    <mergeCell ref="A6:A10"/>
    <mergeCell ref="B6:B10"/>
    <mergeCell ref="C6:C10"/>
    <mergeCell ref="D6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E6" sqref="E6:E8"/>
    </sheetView>
  </sheetViews>
  <sheetFormatPr baseColWidth="10" defaultRowHeight="15"/>
  <cols>
    <col min="1" max="1" width="16.7109375" customWidth="1"/>
    <col min="2" max="2" width="18" customWidth="1"/>
    <col min="3" max="3" width="17.140625" customWidth="1"/>
    <col min="4" max="4" width="17.85546875" customWidth="1"/>
    <col min="5" max="5" width="46.42578125" customWidth="1"/>
    <col min="6" max="6" width="24.28515625" customWidth="1"/>
    <col min="7" max="10" width="18.85546875" customWidth="1"/>
    <col min="11" max="11" width="17.140625" customWidth="1"/>
  </cols>
  <sheetData>
    <row r="1" spans="1:13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3" ht="15.75">
      <c r="A2" s="38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3" ht="18.75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5.75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63.75" thickBot="1">
      <c r="A5" s="2" t="s">
        <v>11</v>
      </c>
      <c r="B5" s="2" t="s">
        <v>12</v>
      </c>
      <c r="C5" s="2" t="s">
        <v>13</v>
      </c>
      <c r="D5" s="2" t="s">
        <v>1</v>
      </c>
      <c r="E5" s="3" t="s">
        <v>2</v>
      </c>
      <c r="F5" s="4" t="s">
        <v>4</v>
      </c>
      <c r="G5" s="4" t="s">
        <v>3</v>
      </c>
      <c r="H5" s="4" t="s">
        <v>5</v>
      </c>
      <c r="I5" s="4" t="s">
        <v>6</v>
      </c>
      <c r="J5" s="4" t="s">
        <v>7</v>
      </c>
      <c r="K5" s="5" t="s">
        <v>8</v>
      </c>
      <c r="M5" s="17"/>
    </row>
    <row r="6" spans="1:13" ht="31.5">
      <c r="A6" s="74"/>
      <c r="B6" s="55"/>
      <c r="C6" s="58"/>
      <c r="D6" s="49" t="s">
        <v>19</v>
      </c>
      <c r="E6" s="14" t="s">
        <v>35</v>
      </c>
      <c r="F6" s="18" t="s">
        <v>43</v>
      </c>
      <c r="G6" s="8">
        <v>0</v>
      </c>
      <c r="H6" s="8">
        <v>1</v>
      </c>
      <c r="I6" s="8">
        <v>1</v>
      </c>
      <c r="J6" s="8">
        <v>1</v>
      </c>
      <c r="K6" s="13">
        <f t="shared" ref="K6:K8" si="0">SUM(G6:J6)</f>
        <v>3</v>
      </c>
    </row>
    <row r="7" spans="1:13" ht="63">
      <c r="A7" s="75"/>
      <c r="B7" s="56"/>
      <c r="C7" s="59"/>
      <c r="D7" s="50"/>
      <c r="E7" s="14" t="s">
        <v>37</v>
      </c>
      <c r="F7" s="14" t="s">
        <v>42</v>
      </c>
      <c r="G7" s="8">
        <v>0</v>
      </c>
      <c r="H7" s="8">
        <v>1</v>
      </c>
      <c r="I7" s="8">
        <v>1</v>
      </c>
      <c r="J7" s="8">
        <v>1</v>
      </c>
      <c r="K7" s="13">
        <f t="shared" si="0"/>
        <v>3</v>
      </c>
    </row>
    <row r="8" spans="1:13" ht="63">
      <c r="A8" s="75"/>
      <c r="B8" s="57"/>
      <c r="C8" s="60"/>
      <c r="D8" s="51"/>
      <c r="E8" s="25" t="s">
        <v>55</v>
      </c>
      <c r="F8" s="14" t="s">
        <v>41</v>
      </c>
      <c r="G8" s="8">
        <v>0</v>
      </c>
      <c r="H8" s="8">
        <v>99999998</v>
      </c>
      <c r="I8" s="8">
        <v>99999998</v>
      </c>
      <c r="J8" s="8">
        <v>99999998</v>
      </c>
      <c r="K8" s="13">
        <f t="shared" si="0"/>
        <v>299999994</v>
      </c>
    </row>
    <row r="9" spans="1:13" s="24" customFormat="1" ht="15.75">
      <c r="A9" s="61" t="s">
        <v>14</v>
      </c>
      <c r="B9" s="62"/>
      <c r="C9" s="65">
        <f>SUM(C6:C8)</f>
        <v>0</v>
      </c>
      <c r="D9" s="69" t="s">
        <v>10</v>
      </c>
      <c r="E9" s="69"/>
      <c r="F9" s="70"/>
      <c r="G9" s="22">
        <f>SUM(G6:G8)</f>
        <v>0</v>
      </c>
      <c r="H9" s="22">
        <f>SUM(H6:H8)</f>
        <v>100000000</v>
      </c>
      <c r="I9" s="22">
        <f>SUM(I6:I8)</f>
        <v>100000000</v>
      </c>
      <c r="J9" s="22">
        <f>SUM(J6:J8)</f>
        <v>100000000</v>
      </c>
      <c r="K9" s="23"/>
    </row>
    <row r="10" spans="1:13" ht="16.5" thickBot="1">
      <c r="A10" s="63"/>
      <c r="B10" s="64"/>
      <c r="C10" s="66"/>
      <c r="D10" s="67" t="s">
        <v>9</v>
      </c>
      <c r="E10" s="67"/>
      <c r="F10" s="67"/>
      <c r="G10" s="67"/>
      <c r="H10" s="67"/>
      <c r="I10" s="67"/>
      <c r="J10" s="68"/>
      <c r="K10" s="23">
        <f>SUM(K6:K9)</f>
        <v>300000000</v>
      </c>
    </row>
  </sheetData>
  <mergeCells count="12">
    <mergeCell ref="A1:K1"/>
    <mergeCell ref="A2:K2"/>
    <mergeCell ref="A3:K3"/>
    <mergeCell ref="A4:K4"/>
    <mergeCell ref="A9:B10"/>
    <mergeCell ref="C9:C10"/>
    <mergeCell ref="D9:F9"/>
    <mergeCell ref="D10:J10"/>
    <mergeCell ref="A6:A8"/>
    <mergeCell ref="B6:B8"/>
    <mergeCell ref="C6:C8"/>
    <mergeCell ref="D6:D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24" sqref="E24"/>
    </sheetView>
  </sheetViews>
  <sheetFormatPr baseColWidth="10" defaultRowHeight="15"/>
  <cols>
    <col min="1" max="1" width="16.7109375" customWidth="1"/>
    <col min="2" max="3" width="17.140625" customWidth="1"/>
    <col min="4" max="4" width="17.85546875" customWidth="1"/>
    <col min="5" max="5" width="46.42578125" customWidth="1"/>
    <col min="6" max="6" width="24.28515625" customWidth="1"/>
    <col min="7" max="10" width="18.85546875" customWidth="1"/>
    <col min="11" max="11" width="20.28515625" customWidth="1"/>
  </cols>
  <sheetData>
    <row r="1" spans="1:13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3" ht="15.75">
      <c r="A2" s="38" t="s">
        <v>59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3" ht="18.75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5.75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63.75" thickBot="1">
      <c r="A5" s="2" t="s">
        <v>11</v>
      </c>
      <c r="B5" s="2" t="s">
        <v>12</v>
      </c>
      <c r="C5" s="2" t="s">
        <v>13</v>
      </c>
      <c r="D5" s="2" t="s">
        <v>1</v>
      </c>
      <c r="E5" s="3" t="s">
        <v>2</v>
      </c>
      <c r="F5" s="4" t="s">
        <v>4</v>
      </c>
      <c r="G5" s="4" t="s">
        <v>3</v>
      </c>
      <c r="H5" s="4" t="s">
        <v>5</v>
      </c>
      <c r="I5" s="4" t="s">
        <v>6</v>
      </c>
      <c r="J5" s="4" t="s">
        <v>7</v>
      </c>
      <c r="K5" s="5" t="s">
        <v>8</v>
      </c>
      <c r="M5" s="17"/>
    </row>
    <row r="6" spans="1:13" ht="63">
      <c r="A6" s="47" t="s">
        <v>15</v>
      </c>
      <c r="B6" s="49" t="s">
        <v>34</v>
      </c>
      <c r="C6" s="52">
        <v>144592532</v>
      </c>
      <c r="D6" s="73" t="s">
        <v>24</v>
      </c>
      <c r="E6" s="25" t="s">
        <v>56</v>
      </c>
      <c r="F6" s="25" t="s">
        <v>60</v>
      </c>
      <c r="G6" s="8">
        <v>1</v>
      </c>
      <c r="H6" s="8">
        <v>1</v>
      </c>
      <c r="I6" s="8">
        <v>1</v>
      </c>
      <c r="J6" s="8">
        <v>1</v>
      </c>
      <c r="K6" s="13">
        <f>SUM(G6:J6)</f>
        <v>4</v>
      </c>
    </row>
    <row r="7" spans="1:13" ht="31.5">
      <c r="A7" s="47"/>
      <c r="B7" s="50"/>
      <c r="C7" s="53"/>
      <c r="D7" s="71"/>
      <c r="E7" s="25" t="s">
        <v>57</v>
      </c>
      <c r="F7" s="25" t="s">
        <v>36</v>
      </c>
      <c r="G7" s="33">
        <f>2502000000-1</f>
        <v>2501999999</v>
      </c>
      <c r="H7" s="8">
        <f>2267000000-1</f>
        <v>2266999999</v>
      </c>
      <c r="I7" s="8">
        <f>2641000000-1</f>
        <v>2640999999</v>
      </c>
      <c r="J7" s="8">
        <f>2590000000-2</f>
        <v>2589999998</v>
      </c>
      <c r="K7" s="13">
        <f>SUM(G7:J7)</f>
        <v>9999999995</v>
      </c>
    </row>
    <row r="8" spans="1:13" ht="47.25">
      <c r="A8" s="48"/>
      <c r="B8" s="51"/>
      <c r="C8" s="54"/>
      <c r="D8" s="72"/>
      <c r="E8" s="14" t="s">
        <v>36</v>
      </c>
      <c r="F8" s="25" t="s">
        <v>61</v>
      </c>
      <c r="G8" s="33">
        <v>0</v>
      </c>
      <c r="H8" s="8">
        <v>0</v>
      </c>
      <c r="I8" s="8">
        <v>0</v>
      </c>
      <c r="J8" s="8">
        <v>1</v>
      </c>
      <c r="K8" s="13">
        <f>SUM(G8:J8)</f>
        <v>1</v>
      </c>
    </row>
    <row r="9" spans="1:13" s="24" customFormat="1" ht="15.75">
      <c r="A9" s="61" t="s">
        <v>14</v>
      </c>
      <c r="B9" s="62"/>
      <c r="C9" s="65">
        <f>SUM(C6:C8)</f>
        <v>144592532</v>
      </c>
      <c r="D9" s="69" t="s">
        <v>10</v>
      </c>
      <c r="E9" s="69"/>
      <c r="F9" s="70"/>
      <c r="G9" s="22">
        <f>SUM(G6:G8)</f>
        <v>2502000000</v>
      </c>
      <c r="H9" s="22">
        <f>SUM(H6:H8)</f>
        <v>2267000000</v>
      </c>
      <c r="I9" s="22">
        <f>SUM(I6:I8)</f>
        <v>2641000000</v>
      </c>
      <c r="J9" s="22">
        <f>SUM(J6:J8)</f>
        <v>2590000000</v>
      </c>
      <c r="K9" s="23"/>
    </row>
    <row r="10" spans="1:13" ht="16.5" thickBot="1">
      <c r="A10" s="63"/>
      <c r="B10" s="64"/>
      <c r="C10" s="66"/>
      <c r="D10" s="67" t="s">
        <v>9</v>
      </c>
      <c r="E10" s="67"/>
      <c r="F10" s="67"/>
      <c r="G10" s="67"/>
      <c r="H10" s="67"/>
      <c r="I10" s="67"/>
      <c r="J10" s="68"/>
      <c r="K10" s="23">
        <f>SUM(K6:K9)</f>
        <v>10000000000</v>
      </c>
    </row>
  </sheetData>
  <mergeCells count="12">
    <mergeCell ref="A9:B10"/>
    <mergeCell ref="C9:C10"/>
    <mergeCell ref="D9:F9"/>
    <mergeCell ref="D10:J10"/>
    <mergeCell ref="A1:K1"/>
    <mergeCell ref="A2:K2"/>
    <mergeCell ref="A3:K3"/>
    <mergeCell ref="A4:K4"/>
    <mergeCell ref="A6:A8"/>
    <mergeCell ref="B6:B8"/>
    <mergeCell ref="C6:C8"/>
    <mergeCell ref="D6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Mej Hab</vt:lpstr>
      <vt:lpstr>Mej Viv</vt:lpstr>
      <vt:lpstr>Predios</vt:lpstr>
      <vt:lpstr>Sub Vivienda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2020-06-26T23:14:06Z</dcterms:modified>
</cp:coreProperties>
</file>