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10.11\publica\capacitaciones_planeacion\REVISION PROYECTOS\"/>
    </mc:Choice>
  </mc:AlternateContent>
  <bookViews>
    <workbookView xWindow="0" yWindow="0" windowWidth="28800" windowHeight="11835"/>
  </bookViews>
  <sheets>
    <sheet name="ESTRUCTURA " sheetId="2" r:id="rId1"/>
    <sheet name="RESPONSABLES " sheetId="3" r:id="rId2"/>
    <sheet name="QUÉ REVISAR " sheetId="4" r:id="rId3"/>
  </sheets>
  <externalReferences>
    <externalReference r:id="rId4"/>
  </externalReferences>
  <definedNames>
    <definedName name="_xlnm._FilterDatabase" localSheetId="0" hidden="1">'ESTRUCTURA '!$A$2:$U$792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3" l="1"/>
  <c r="L2" i="3"/>
  <c r="Q711" i="2"/>
  <c r="T664" i="2"/>
  <c r="T652" i="2"/>
  <c r="Q587" i="2"/>
  <c r="Q588" i="2" s="1"/>
  <c r="Q586" i="2"/>
  <c r="Q582" i="2"/>
  <c r="Q581" i="2"/>
  <c r="Q580" i="2"/>
  <c r="Q539" i="2"/>
  <c r="Q536" i="2"/>
  <c r="N456" i="2"/>
  <c r="M456" i="2"/>
  <c r="L456" i="2"/>
  <c r="K456" i="2"/>
  <c r="K424" i="2"/>
  <c r="Q409" i="2"/>
  <c r="Q202" i="2"/>
  <c r="Q149" i="2"/>
  <c r="N126" i="2"/>
  <c r="N124" i="2"/>
  <c r="M100" i="2"/>
  <c r="N95" i="2"/>
  <c r="N94" i="2"/>
  <c r="N91" i="2"/>
</calcChain>
</file>

<file path=xl/comments1.xml><?xml version="1.0" encoding="utf-8"?>
<comments xmlns="http://schemas.openxmlformats.org/spreadsheetml/2006/main">
  <authors>
    <author>Diana Cristina Ruiz Ruiz</author>
    <author>Marìa Monica Villamil Gallego</author>
    <author>Rocio Amanda Aguilera Gonzalez</author>
    <author>Microsoft Office User</author>
    <author>Mauricio Andrés Zapata García</author>
    <author>Natalia Trujillo Gonzalez</author>
  </authors>
  <commentList>
    <comment ref="Q66" authorId="0" shapeId="0">
      <text>
        <r>
          <rPr>
            <b/>
            <sz val="9"/>
            <color indexed="81"/>
            <rFont val="Tahoma"/>
            <family val="2"/>
          </rPr>
          <t>Diana Cristina Ruiz Ruiz:</t>
        </r>
        <r>
          <rPr>
            <sz val="9"/>
            <color indexed="81"/>
            <rFont val="Tahoma"/>
            <family val="2"/>
          </rPr>
          <t xml:space="preserve">
Se asigna este valor en Plan plurianual de inversiones, pero ya existe un contrato que se puede apreciar en ejecuciones por 1,107 millones </t>
        </r>
      </text>
    </comment>
    <comment ref="F95" authorId="1" shapeId="0">
      <text>
        <r>
          <rPr>
            <b/>
            <sz val="9"/>
            <color indexed="81"/>
            <rFont val="Tahoma"/>
            <family val="2"/>
          </rPr>
          <t>Marìa Monica Villamil Gallego:</t>
        </r>
        <r>
          <rPr>
            <sz val="9"/>
            <color indexed="81"/>
            <rFont val="Tahoma"/>
            <family val="2"/>
          </rPr>
          <t xml:space="preserve">
SE LLAMA IGUAL AL OTRO  PROYECTO </t>
        </r>
      </text>
    </comment>
    <comment ref="F124" authorId="1" shapeId="0">
      <text>
        <r>
          <rPr>
            <b/>
            <sz val="9"/>
            <color indexed="81"/>
            <rFont val="Tahoma"/>
            <family val="2"/>
          </rPr>
          <t xml:space="preserve">Marìa Monica Villamil Gallego:
no es posible que este proyecto se llame igual, a otro Proyecto de otro programa  </t>
        </r>
      </text>
    </comment>
    <comment ref="F131" authorId="1" shapeId="0">
      <text>
        <r>
          <rPr>
            <b/>
            <sz val="9"/>
            <color indexed="81"/>
            <rFont val="Tahoma"/>
            <family val="2"/>
          </rPr>
          <t>Marìa Monica Villamil Gallego:</t>
        </r>
        <r>
          <rPr>
            <sz val="9"/>
            <color indexed="81"/>
            <rFont val="Tahoma"/>
            <family val="2"/>
          </rPr>
          <t xml:space="preserve">
NO SE PUEDE LLAMAR IGUAL A OTRO PROYECTO DE OTRO PROGRAMA </t>
        </r>
      </text>
    </comment>
    <comment ref="K141" authorId="2" shapeId="0">
      <text>
        <r>
          <rPr>
            <sz val="9"/>
            <color indexed="81"/>
            <rFont val="Tahoma"/>
            <family val="2"/>
          </rPr>
          <t xml:space="preserve">Polideportivo
Caribe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1" authorId="2" shapeId="0">
      <text>
        <r>
          <rPr>
            <sz val="9"/>
            <color indexed="81"/>
            <rFont val="Tahoma"/>
            <family val="2"/>
          </rPr>
          <t xml:space="preserve">Gaula
</t>
        </r>
      </text>
    </comment>
    <comment ref="N141" authorId="2" shapeId="0">
      <text>
        <r>
          <rPr>
            <sz val="9"/>
            <color indexed="81"/>
            <rFont val="Tahoma"/>
            <family val="2"/>
          </rPr>
          <t xml:space="preserve">Casa cultura corregimiento o Salón Comunal Villa Ventura
</t>
        </r>
      </text>
    </comment>
    <comment ref="F154" authorId="1" shapeId="0">
      <text>
        <r>
          <rPr>
            <b/>
            <sz val="9"/>
            <color indexed="81"/>
            <rFont val="Tahoma"/>
            <family val="2"/>
          </rPr>
          <t>Marìa Monica Villamil Gallego:</t>
        </r>
        <r>
          <rPr>
            <sz val="9"/>
            <color indexed="81"/>
            <rFont val="Tahoma"/>
            <family val="2"/>
          </rPr>
          <t xml:space="preserve">
SE LE QUITÓ LA PALABRA "NUEVA"</t>
        </r>
      </text>
    </comment>
    <comment ref="F267" authorId="1" shapeId="0">
      <text>
        <r>
          <rPr>
            <b/>
            <sz val="9"/>
            <color indexed="81"/>
            <rFont val="Tahoma"/>
            <family val="2"/>
          </rPr>
          <t>Marìa Monica Villamil Gallego:</t>
        </r>
        <r>
          <rPr>
            <sz val="9"/>
            <color indexed="81"/>
            <rFont val="Tahoma"/>
            <family val="2"/>
          </rPr>
          <t xml:space="preserve">
ELIMINADO … EL INDICADOR QUEDA EN EL SIGUIENTE PROYECTO</t>
        </r>
      </text>
    </comment>
    <comment ref="I434" authorId="3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 20</t>
        </r>
      </text>
    </comment>
    <comment ref="J490" authorId="1" shapeId="0">
      <text>
        <r>
          <rPr>
            <b/>
            <sz val="9"/>
            <color indexed="81"/>
            <rFont val="Tahoma"/>
            <family val="2"/>
          </rPr>
          <t>Marìa Monica Villamil Gallego:</t>
        </r>
        <r>
          <rPr>
            <sz val="9"/>
            <color indexed="81"/>
            <rFont val="Tahoma"/>
            <family val="2"/>
          </rPr>
          <t xml:space="preserve">
la tendencia de mantener quedó mal en ele plan .. Es realidad es incrementar </t>
        </r>
      </text>
    </comment>
    <comment ref="J502" authorId="1" shapeId="0">
      <text>
        <r>
          <rPr>
            <b/>
            <sz val="9"/>
            <color indexed="81"/>
            <rFont val="Tahoma"/>
            <family val="2"/>
          </rPr>
          <t>Marìa Monica Villamil Gallego:</t>
        </r>
        <r>
          <rPr>
            <sz val="9"/>
            <color indexed="81"/>
            <rFont val="Tahoma"/>
            <family val="2"/>
          </rPr>
          <t xml:space="preserve">
la tendencia en el plan quedó Incrementar y en realidad es mantener </t>
        </r>
      </text>
    </comment>
    <comment ref="J531" authorId="1" shapeId="0">
      <text>
        <r>
          <rPr>
            <b/>
            <sz val="9"/>
            <color indexed="81"/>
            <rFont val="Tahoma"/>
            <family val="2"/>
          </rPr>
          <t>Marìa Monica Villamil Gallego:</t>
        </r>
        <r>
          <rPr>
            <sz val="9"/>
            <color indexed="81"/>
            <rFont val="Tahoma"/>
            <family val="2"/>
          </rPr>
          <t xml:space="preserve">
ENE L PLAN QUEDO MAL "MANTENER" SE CAMBIA POR INCREMENTAR </t>
        </r>
      </text>
    </comment>
    <comment ref="Q586" authorId="4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Tomado de lo presupuestado para el 2020 del concurso económico</t>
        </r>
      </text>
    </comment>
    <comment ref="Q587" authorId="4" shapeId="0">
      <text>
        <r>
          <rPr>
            <b/>
            <sz val="9"/>
            <color indexed="81"/>
            <rFont val="Tahoma"/>
            <family val="2"/>
          </rPr>
          <t>Mauricio Andrés Zapata García:</t>
        </r>
        <r>
          <rPr>
            <sz val="9"/>
            <color indexed="81"/>
            <rFont val="Tahoma"/>
            <family val="2"/>
          </rPr>
          <t xml:space="preserve">
El último contrato de capacitación en ArcGis realizado por la subdirección tuvo un costo de $19.399.330 en el 2017 se asume un incremento del 8% obteniendose $20.951.330</t>
        </r>
      </text>
    </comment>
    <comment ref="Q588" authorId="4" shapeId="0">
      <text>
        <r>
          <rPr>
            <b/>
            <sz val="9"/>
            <color indexed="81"/>
            <rFont val="Tahoma"/>
            <family val="2"/>
          </rPr>
          <t xml:space="preserve">Mauricio Andrés Zapata García: </t>
        </r>
        <r>
          <rPr>
            <sz val="9"/>
            <color indexed="81"/>
            <rFont val="Tahoma"/>
            <family val="2"/>
          </rPr>
          <t>Es el resultado de restarle  al valor presupuestado en el plan plurinual para este año los costos de las otras actividades en el mismo año del actual presupuesto</t>
        </r>
      </text>
    </comment>
    <comment ref="T594" authorId="5" shapeId="0">
      <text>
        <r>
          <rPr>
            <b/>
            <sz val="9"/>
            <color indexed="81"/>
            <rFont val="Tahoma"/>
            <family val="2"/>
          </rPr>
          <t>Natalia Trujillo Gonzalez:</t>
        </r>
        <r>
          <rPr>
            <sz val="9"/>
            <color indexed="81"/>
            <rFont val="Tahoma"/>
            <family val="2"/>
          </rPr>
          <t xml:space="preserve">
En este proyecto se considero la ejecucion del 20% del valor del contrato de yupana que conto con un valor total de 900.584.162 millones de pesos.</t>
        </r>
      </text>
    </comment>
    <comment ref="T652" authorId="5" shapeId="0">
      <text>
        <r>
          <rPr>
            <b/>
            <sz val="9"/>
            <color indexed="81"/>
            <rFont val="Tahoma"/>
            <family val="2"/>
          </rPr>
          <t>Natalia Trujillo Gonzalez:</t>
        </r>
        <r>
          <rPr>
            <sz val="9"/>
            <color indexed="81"/>
            <rFont val="Tahoma"/>
            <family val="2"/>
          </rPr>
          <t xml:space="preserve">
A esta ejecución se le desconto lo correspondiente a conservacion catastral de este año, debido a que paso a ser un proyecto independiente</t>
        </r>
      </text>
    </comment>
    <comment ref="T664" authorId="5" shapeId="0">
      <text>
        <r>
          <rPr>
            <b/>
            <sz val="9"/>
            <color indexed="81"/>
            <rFont val="Tahoma"/>
            <family val="2"/>
          </rPr>
          <t>Natalia Trujillo Gonzalez:</t>
        </r>
        <r>
          <rPr>
            <sz val="9"/>
            <color indexed="81"/>
            <rFont val="Tahoma"/>
            <family val="2"/>
          </rPr>
          <t xml:space="preserve">
A esta ejecucion se e resto el 20% del contrato de yupana que quedo en el proyecto de admon. Eficiente y transparencia en la gestion financiera </t>
        </r>
      </text>
    </comment>
  </commentList>
</comments>
</file>

<file path=xl/sharedStrings.xml><?xml version="1.0" encoding="utf-8"?>
<sst xmlns="http://schemas.openxmlformats.org/spreadsheetml/2006/main" count="4650" uniqueCount="1576">
  <si>
    <t>N°</t>
  </si>
  <si>
    <t>COMPROMISO</t>
  </si>
  <si>
    <t xml:space="preserve">LINEA </t>
  </si>
  <si>
    <t xml:space="preserve">PROGRAMA </t>
  </si>
  <si>
    <t xml:space="preserve">PROYECTO </t>
  </si>
  <si>
    <t>INDICADOR</t>
  </si>
  <si>
    <t>UN</t>
  </si>
  <si>
    <t>META</t>
  </si>
  <si>
    <t>T</t>
  </si>
  <si>
    <t>POR UNA ITAGÜÍ SEGURA, CON JUSTICIA Y OPORTUNIDADES</t>
  </si>
  <si>
    <t>SEGURIDAD INTEGRAL CON OPORTUNIDADES PARA TODOS</t>
  </si>
  <si>
    <t>Seguridad integral para construir una ciudad de oportunidades.</t>
  </si>
  <si>
    <t>Implementación  del Plan Institucional de Seguridad y Convivencia Ciudadana -PISCC- en Itagui</t>
  </si>
  <si>
    <t xml:space="preserve">Protocolo de lineamientos técnicos aplicado y evaluado </t>
  </si>
  <si>
    <t>Número</t>
  </si>
  <si>
    <t>Mantener</t>
  </si>
  <si>
    <t>Secretaria de Seguridad</t>
  </si>
  <si>
    <t>Gestión para la seguridad territorial.</t>
  </si>
  <si>
    <t xml:space="preserve">Fortalecimiento de las Instituciones de Seguridad, articulación con el poder judicial y la comunidad en itagui </t>
  </si>
  <si>
    <t>Acciones de dotación a Policia Nacional implementadas</t>
  </si>
  <si>
    <t>Incrementar</t>
  </si>
  <si>
    <t>Acciones de dotación a Ejercito Nacional implementadas</t>
  </si>
  <si>
    <t>Requerimientos a la Policía y al Ejército entregados.</t>
  </si>
  <si>
    <t>Porcentaje</t>
  </si>
  <si>
    <t>Cámaras de seguridad adquiridas</t>
  </si>
  <si>
    <t>incrementar</t>
  </si>
  <si>
    <r>
      <t xml:space="preserve">Cámaras de seguridad </t>
    </r>
    <r>
      <rPr>
        <sz val="8"/>
        <color rgb="FFFF0000"/>
        <rFont val="Arial Narrow"/>
        <family val="2"/>
      </rPr>
      <t>mantenidas</t>
    </r>
    <r>
      <rPr>
        <sz val="8"/>
        <color rgb="FF0000FF"/>
        <rFont val="Arial Narrow"/>
        <family val="2"/>
      </rPr>
      <t xml:space="preserve"> funcionando </t>
    </r>
  </si>
  <si>
    <t>Unidades caninas adquiridas.</t>
  </si>
  <si>
    <t>Agentes de policía gestionados.</t>
  </si>
  <si>
    <t>Sistema de comunicación creado.</t>
  </si>
  <si>
    <t>Recompensas entregadas.</t>
  </si>
  <si>
    <t>Nuevos Cuadrantes para la seguridad y convivencia ciudadana instalados y dotados.</t>
  </si>
  <si>
    <t>Eventos de control realizados.</t>
  </si>
  <si>
    <t>Unidad de reacción para la Seguridad Humana</t>
  </si>
  <si>
    <t>Servicios de atención para la seguridad humana, violencia y protección en Itagui</t>
  </si>
  <si>
    <r>
      <t xml:space="preserve">Personas que demanden el servicio </t>
    </r>
    <r>
      <rPr>
        <sz val="8"/>
        <color rgb="FF00B050"/>
        <rFont val="Arial Narrow"/>
        <family val="2"/>
      </rPr>
      <t>a la seguridad humana, violencia y protección</t>
    </r>
    <r>
      <rPr>
        <sz val="8"/>
        <color rgb="FF000000"/>
        <rFont val="Arial Narrow"/>
        <family val="2"/>
      </rPr>
      <t xml:space="preserve"> atendidas </t>
    </r>
  </si>
  <si>
    <t>Unidad de reacción contra el microtráfico y hurto en Itagui   funcionando.</t>
  </si>
  <si>
    <t xml:space="preserve">Incrementar </t>
  </si>
  <si>
    <t>Unidad Permanente de Derechos Humanos en Itagui  funcionando.</t>
  </si>
  <si>
    <t>Justicia, eficacia y eficiencia para la seguridad integral</t>
  </si>
  <si>
    <t>Implementación de Comités territoriales para la seguridad y convivencia ciudadana en Itagui</t>
  </si>
  <si>
    <t>Consejos territoriales para la seguridad y convivencia ciudadana funcionando.</t>
  </si>
  <si>
    <t>Encuentros Comunitarios de Seguridad y Convivencia acompañados.</t>
  </si>
  <si>
    <t>CONVIVENCIA CIUDADANA PARA CONSTRUCCIÓN DE PAZ TERRITORIAL</t>
  </si>
  <si>
    <t>Fortalecimiento del tejido social y generación de escenarios comunitarios protectores de derechos.</t>
  </si>
  <si>
    <t>Desarrollo de competencias socioemocionales para la toma de decisiones asertiva</t>
  </si>
  <si>
    <t>Academia Municipal del Buen Vivir creada.</t>
  </si>
  <si>
    <t>Eventos de capacitación para agentes educativos, niños, niñas y adolescentes realizados.</t>
  </si>
  <si>
    <t>Boletín técnico de comportamientos contrarios a la convivencia emitidos.</t>
  </si>
  <si>
    <t>Personas capacitadas.</t>
  </si>
  <si>
    <t xml:space="preserve">Fortalecimiento de la convivencia y la seguridad ciudadana. </t>
  </si>
  <si>
    <t>Fortalecimiento de la Cultura de la Legalidad</t>
  </si>
  <si>
    <t>Cursos pedagógicos para la adopción voluntaria realizados.</t>
  </si>
  <si>
    <t>Iniciativas para la promoción de la convivencia implementadas.</t>
  </si>
  <si>
    <t>DERECHOS HUMANOS</t>
  </si>
  <si>
    <t>Participación ciudadana y política y respeto por los derechos humanos.</t>
  </si>
  <si>
    <t xml:space="preserve"> Fortalecimiento, divulgación y promoción de las competencias ciudadanas de participación, Derechos Humanos y Paz</t>
  </si>
  <si>
    <t>Consejos de Paz, Reconciliación, Prevención y Derechos Humanos; Mesa de Derechos Humanos; Consejo Municipal de Participación Ciudadana funcionando.</t>
  </si>
  <si>
    <t>Escuela de Derechos Humanos funcionando.</t>
  </si>
  <si>
    <t>Población vulnerable atendida.</t>
  </si>
  <si>
    <t xml:space="preserve">Eventos para líderes y comunidad Realizados </t>
  </si>
  <si>
    <t>Fortalecimiento de los Derechos Humanos, la convivencia y la seguridad ciudadana integral.</t>
  </si>
  <si>
    <t>Apoyo en la implementación de medidas en derechos humanos y derecho internacional humanitario en Itagui</t>
  </si>
  <si>
    <t xml:space="preserve">Lineamiento de entornos protectores escolares diseñados e implementados </t>
  </si>
  <si>
    <t>Protocolos de atención para líderes y defensores de DDHH en situación de riesgo elaborados.</t>
  </si>
  <si>
    <t>Sistema penitenciario y carcelario en el marco de los derechos humanos.</t>
  </si>
  <si>
    <t>Servicio de bienestar a la población privada de la libertad en Itagui</t>
  </si>
  <si>
    <t>Mesa interinstitucional carcelaria funcionando.</t>
  </si>
  <si>
    <t>Servicio de atención y orientación a las familias implementados</t>
  </si>
  <si>
    <t xml:space="preserve"> Un pacto por la vida y la seguridad integral, y el desarrollo Integral de Niños, Niñas, Adolescentes y sus Familias.</t>
  </si>
  <si>
    <t>Fortalecimiento en la promoción, articulación y protección para el restablecimiento de derechos de niños, niñas y adolescentes en itagui</t>
  </si>
  <si>
    <t>Mesa aburrá sur en contra de la Explotación sexual y comercial de Niños, Niñas y Adolescentes - ESCNNA - funcionando.</t>
  </si>
  <si>
    <t>Lineamientos de entornos protectores en espacio público implementados.</t>
  </si>
  <si>
    <t>GOBERNABILIDAD Y GOBERNANZA TERRITORIAL</t>
  </si>
  <si>
    <t>Fortalecimiento institucional, para la gobernabilidad y gobernanza territorial</t>
  </si>
  <si>
    <t>Fortalecimiento de la gobernanza y el acceso a la justicia  en el Municipio de Itagui</t>
  </si>
  <si>
    <t xml:space="preserve">Convenios de asistencia técnica realizados </t>
  </si>
  <si>
    <t>Secretaría de Gobierno</t>
  </si>
  <si>
    <t>Informe de factibilidad realizado</t>
  </si>
  <si>
    <t xml:space="preserve"> Gobernabilidad en el territorio una oportunidad para todos </t>
  </si>
  <si>
    <t>Fortalecimineto de la gobernabilidad y el control en el municipio de itagui</t>
  </si>
  <si>
    <t xml:space="preserve">Documento de lineamientos técnicos realizados </t>
  </si>
  <si>
    <t>Servidores Públicos formados</t>
  </si>
  <si>
    <t>Auxilios funerarios entregados</t>
  </si>
  <si>
    <t>Asociación público privada para el control y vigilancia en metrología legal funcionando</t>
  </si>
  <si>
    <t>Población carcelaria atendida</t>
  </si>
  <si>
    <t>Ordenamiento territorial para el aprovechamiento del espacio público</t>
  </si>
  <si>
    <t>Administracion y gestion del espacio publico en el municipio de Itagui</t>
  </si>
  <si>
    <t xml:space="preserve">Operativos de inspección, control y vigilancia realizados </t>
  </si>
  <si>
    <t>Justicia cercana al ciudadano</t>
  </si>
  <si>
    <t>Apoyo al ciudadano para el acceso a la justicia en el Municipio de itagui</t>
  </si>
  <si>
    <t xml:space="preserve">Jornadas de atención y orientación realizadas </t>
  </si>
  <si>
    <t xml:space="preserve"> Centro de Conciliación en funcionamiento </t>
  </si>
  <si>
    <t>Procesos de formación en resolución de conflictos realizados.</t>
  </si>
  <si>
    <t>Fortalecimiento al desarrollo integral de las familias para una vida libre de violencia</t>
  </si>
  <si>
    <t>Proteccion del entorno familiar para una vida libre de violencia en el Municipio de Itagui</t>
  </si>
  <si>
    <t>Niños, niñas, adolescentes y jóvenes con derechos restablecidos</t>
  </si>
  <si>
    <t>Centro de atención especializado CAE para el restablecimiento de derechos adecuados funcionando</t>
  </si>
  <si>
    <t>Desarrollo de eventos de sensibilizacion contra la violencia intrafamiliar en el Municipio de Itagui</t>
  </si>
  <si>
    <t xml:space="preserve">Eventos de divulgación realizados </t>
  </si>
  <si>
    <t xml:space="preserve">Desarrollo urbano, una oportunidad para la construcción de territorios seguros  </t>
  </si>
  <si>
    <t>Fortalecimiento del control urbanistico para el desarrollo armonico en el municipio de itagui</t>
  </si>
  <si>
    <t xml:space="preserve">Campañas de divulgación y educación realizadas  </t>
  </si>
  <si>
    <t>Inspecciones realizadas</t>
  </si>
  <si>
    <t>UNA OPORTUNIDAD PARA LA PAZ Y LA RECONCILIACIÓN</t>
  </si>
  <si>
    <t>Dignificación de las víctimas</t>
  </si>
  <si>
    <t>Asistencia y Atención integral a las víctimas en el Municipio de itagui</t>
  </si>
  <si>
    <t>Eventos de divulgación participación y acompañamiento, realizados.</t>
  </si>
  <si>
    <t>Hogares víctimas, con atención humanitaria inmediata</t>
  </si>
  <si>
    <t xml:space="preserve">Hogares víctimas con ayuda humanitaria de emergencia </t>
  </si>
  <si>
    <t>Sistema de información de seguimiento actualizado.</t>
  </si>
  <si>
    <t>Oportunidades para la paz</t>
  </si>
  <si>
    <t>Contribucion a la paz y la reconciliación en el Municipio de itagui</t>
  </si>
  <si>
    <t>Escenarios de sensibilización y reconciliación en los que participan personas en proceso de reintegración y reincorporación realizadas.</t>
  </si>
  <si>
    <t xml:space="preserve">Iniciativas territoriales para el fortalecimiento de entornos protectores y construcción implementadas </t>
  </si>
  <si>
    <t>POR LA MOVILIDAD SOSTENIBLE Y UN URBANISMO SOCIAL</t>
  </si>
  <si>
    <t>MOVILIDAD Y EDUCACIÓN VIAL</t>
  </si>
  <si>
    <t>Movilidad eficiente  y sostenible</t>
  </si>
  <si>
    <t>Vía rehabilitada y/o mejorada</t>
  </si>
  <si>
    <t>Km</t>
  </si>
  <si>
    <t>Secretaría de Infraestructura</t>
  </si>
  <si>
    <t>Vía construida</t>
  </si>
  <si>
    <t xml:space="preserve">Construcción del Sistema de Transporte Público de Pasajeros  </t>
  </si>
  <si>
    <t>Obras de Infraestructura para funcionamiento del sistema transporte de mediana capacidad realizadas</t>
  </si>
  <si>
    <t>Vía con mantenimiento</t>
  </si>
  <si>
    <t>Obras de gran impacto en puntos críticos de movilidad realizadas</t>
  </si>
  <si>
    <t>Mantenimiento de vías peatonales</t>
  </si>
  <si>
    <t>Andenes rehabilitados y/o mejorados</t>
  </si>
  <si>
    <t>Andenes construidos</t>
  </si>
  <si>
    <t>Paradero construido</t>
  </si>
  <si>
    <t>Ciclo infraestructura construida en vía urbana</t>
  </si>
  <si>
    <t>Señalética para nomenclatura vial instaladas (direccionalidad en vías)</t>
  </si>
  <si>
    <t xml:space="preserve">
Adecuación de la Red semafórica y optimiación de las vías del Municipio de Itagüí</t>
  </si>
  <si>
    <t>Zonas de Estacionamiento Regulado implementadas</t>
  </si>
  <si>
    <t>Secretaria de Movilidad</t>
  </si>
  <si>
    <t>Mantenimiento red semaforizada</t>
  </si>
  <si>
    <t>Actualización del módulo de cálculo de tiempos de la red semaforizada</t>
  </si>
  <si>
    <t>Incremetar</t>
  </si>
  <si>
    <t>Estudio de movilidad para habilitar nuevos cruces semafóricos</t>
  </si>
  <si>
    <t>Instalación de cruces semafóricos nuevos</t>
  </si>
  <si>
    <t>Implementación de zona amarilla</t>
  </si>
  <si>
    <t>Implementación de acopios de taxis</t>
  </si>
  <si>
    <t>Fortalecimiento en la prestación del servicio para una movilidad segura</t>
  </si>
  <si>
    <t>Dotación anual de uniformes de agentes de tránsito, Policía Judicial y patrulleros</t>
  </si>
  <si>
    <t>Dotación tecnológica de agentes de tránsito.</t>
  </si>
  <si>
    <t>Sedes mantenidas</t>
  </si>
  <si>
    <t>Dotación de parque automotor para la secretaría de movilidad</t>
  </si>
  <si>
    <t>Patio dotado para custodia vehículos inmovilizados</t>
  </si>
  <si>
    <t>Contrato de arrastre de vehículos inmovilizados</t>
  </si>
  <si>
    <t>Mejoramiento del transporte público colectivo</t>
  </si>
  <si>
    <t xml:space="preserve">Estudio para la implementación de nuevas rutas </t>
  </si>
  <si>
    <t>Nuevas rutas de transporte publico</t>
  </si>
  <si>
    <t>Prevención, Seguridad y Cultura Vial</t>
  </si>
  <si>
    <t>Fortalecimiento de Educación y seguridad via</t>
  </si>
  <si>
    <t>Personas beneficiadas de estrategias de educación informal (Área de prevención y seguridad vial)</t>
  </si>
  <si>
    <t>Capacitaciones realizadas al personal administrativo</t>
  </si>
  <si>
    <t>Campañas de seguridad vial realizadas a los actores viales</t>
  </si>
  <si>
    <t>Dotación de elementos de control y seguridad vial</t>
  </si>
  <si>
    <t>Plan de Movilidad elaborado</t>
  </si>
  <si>
    <t>Paquete de pruebas toxicológicas para determinar el grado de embriaguez por consumo de alcohol o sustancias psicoactivas adquiridos</t>
  </si>
  <si>
    <t>Elementos viales verticales y horizontales instalados</t>
  </si>
  <si>
    <t>Demarcación horizontal longitudinal realizada</t>
  </si>
  <si>
    <t>Obras de seguridad vial peatonal y vehicular construidas</t>
  </si>
  <si>
    <t xml:space="preserve">Metro lineal </t>
  </si>
  <si>
    <t>Estudios y diseños actualizados red urbana (Diagnóstico  de  vías)</t>
  </si>
  <si>
    <t>URBANÍSMO SOCIAL</t>
  </si>
  <si>
    <t>Espacios Públicos desarrollados en la ciudad de oportunidades</t>
  </si>
  <si>
    <t>Espacio público construido</t>
  </si>
  <si>
    <t>Amoblamiento urbano instalado</t>
  </si>
  <si>
    <t>Estudios y diseños elaborados para obras de infraestructura</t>
  </si>
  <si>
    <t>Obras para la estabilización de taludes realizados</t>
  </si>
  <si>
    <t>Predios Adquiridos para espacios públicos y/o equipamientos</t>
  </si>
  <si>
    <t>Infraestructura mejorada y/o construida con oportunidades para todos los ciudadanos</t>
  </si>
  <si>
    <t>Escenarios deportivos con mantenimiento</t>
  </si>
  <si>
    <t>Parques recreativos mantenidos</t>
  </si>
  <si>
    <t>Sedes educativas mejoradas</t>
  </si>
  <si>
    <t>Bienes institucionales o de uso público mejorados</t>
  </si>
  <si>
    <t>Placa deportiva sin cubierta y sin graderías mejorada</t>
  </si>
  <si>
    <t>Parques construidos</t>
  </si>
  <si>
    <t xml:space="preserve">Pistas de Skate Park construidas </t>
  </si>
  <si>
    <t>Sedes educativas nuevas construidas</t>
  </si>
  <si>
    <t>Bienes institucionales o de uso público construidos</t>
  </si>
  <si>
    <t>VIVIENDA Y HABITAT</t>
  </si>
  <si>
    <t>Acceso a soluciones cualitativas de vivienda</t>
  </si>
  <si>
    <t>Mejoramiento de hábitats barriales en Itagüí</t>
  </si>
  <si>
    <t>Barrios beneficiados con mejoramientos de fachada</t>
  </si>
  <si>
    <t>Secretaría de Vivienda y Hábitat</t>
  </si>
  <si>
    <t>Mejoramiento de viviendas en zona urbana y rural de Itagüí</t>
  </si>
  <si>
    <t>Hogares beneficiados con mejoramiento de vivienda</t>
  </si>
  <si>
    <t>Acceso a soluciones cuantitativas de vivienda</t>
  </si>
  <si>
    <t>Saneamiento de predios informales en Itagüí</t>
  </si>
  <si>
    <t>Predios intervenidos</t>
  </si>
  <si>
    <t>hogares beneficiados con vivienda nueva</t>
  </si>
  <si>
    <t>POR EL EMPLEO, LA ECONOMÍA CREATIVA Y LAS OPORTUNIDADES</t>
  </si>
  <si>
    <t>TURISMO SOSTENIBLE</t>
  </si>
  <si>
    <t>Turismo para el desarrollo de la ciudad</t>
  </si>
  <si>
    <t>Elaboración y Desarrollo del Plan Turistico Ciudad Itagüí</t>
  </si>
  <si>
    <t xml:space="preserve">Plan ciudad turismo formulado e implementado </t>
  </si>
  <si>
    <t>Dirección de Desarrollo Económico</t>
  </si>
  <si>
    <t>Personas capacitadas</t>
  </si>
  <si>
    <t>Campañas y/ o eventos realizados</t>
  </si>
  <si>
    <t>Puntos de información turística instalados</t>
  </si>
  <si>
    <t>DESARROLLO AGROPECUARIO Y ECONOMÍA RURAL</t>
  </si>
  <si>
    <t>Oportunidades para el Desarrollo Agropecuario y Rural de la Ciudad</t>
  </si>
  <si>
    <t>Asistencia tecnica y apoyo a los emprendimientos para el desarrollo agropecuario del municipio de itagui</t>
  </si>
  <si>
    <t>Pequeños productores rurales asistidos técnicamente</t>
  </si>
  <si>
    <t>Consejo municipal de desarrollo rural (CMDR) reactivado</t>
  </si>
  <si>
    <t>Mercados veredales realizados</t>
  </si>
  <si>
    <t>Proyectos de emprendimiento agropecuario o rural acompañados y apoyados</t>
  </si>
  <si>
    <t>Emprendimientos piloto implementados con mujeres rurales</t>
  </si>
  <si>
    <t>OPORTUNIDADES PARA EL EMPRENDIMIENTO, EL EMPLEO Y EL DESARROLLO EMPRESARIAL</t>
  </si>
  <si>
    <t xml:space="preserve">Oportunidades para la generación de empleo de calidad </t>
  </si>
  <si>
    <t>Generación, educación y formalización de empleo incluyente para el beneficio de la comunidad itaguiseña</t>
  </si>
  <si>
    <t xml:space="preserve">Personas formadas capacitadas, y/o certificadas en competencias laborales y el desarrollo humano </t>
  </si>
  <si>
    <t xml:space="preserve">Empresarios sensibilizados para la implementación de las políticas del primer, último empleo y vinculación de la población diversa </t>
  </si>
  <si>
    <t xml:space="preserve">Alianzas establecidas con instituciones técnicas laborales para el trabajo </t>
  </si>
  <si>
    <t>Modelo de inclusión elaborado, estructurado y socializado</t>
  </si>
  <si>
    <t>Agencia de empleo transformada e implementada</t>
  </si>
  <si>
    <t>Ferias y micro ferias de empleo realizadas en el cuatrienio</t>
  </si>
  <si>
    <t>Personas vinculadas a empleo</t>
  </si>
  <si>
    <t>Oportunidades de emprendimiento y desarrollo empresarial</t>
  </si>
  <si>
    <t>Fortalecimiento de Acciones para Desarrollar una Mentalidad Empresarial y Otras Habilidades del Emprendimiento. Itagüí</t>
  </si>
  <si>
    <t xml:space="preserve">Consejos fortalecidos que impulsen los emprendimientos del municipio, implementados </t>
  </si>
  <si>
    <t xml:space="preserve">Personas sensibilizadas en el fomento de la cultura del emprendimiento y el empresarismo </t>
  </si>
  <si>
    <t xml:space="preserve">Emprendimientos efectivos, impulsados </t>
  </si>
  <si>
    <t>MiPymes y empresas del sector solidario fortalecidas</t>
  </si>
  <si>
    <t>Empresarios   asesorados</t>
  </si>
  <si>
    <t>Estrategia de modelación “Ciudad de la moda” apoyada</t>
  </si>
  <si>
    <t>Alianzas internacionales efectuadas</t>
  </si>
  <si>
    <t xml:space="preserve">Documento de caracterización y vocación económica diseñado </t>
  </si>
  <si>
    <t>ECONOMÍA CREATIVA</t>
  </si>
  <si>
    <t>Implementación y Desarrollo de Economía Creativa en la ciudad de Itagüí.</t>
  </si>
  <si>
    <t>Implementación, Desarrollo y Promoción del Turismo Cultural en Itagüí por Medio del GRAFISUR</t>
  </si>
  <si>
    <t>Primera etapa de "Grafisur" implementada.</t>
  </si>
  <si>
    <t>Fortelecimiento, promoción y apoyo a la economía creativa y sector cultural del municipio de itagui</t>
  </si>
  <si>
    <t>Promoción del Centro Cultural Caribe en articulación con la economía creativa en la ciudad.</t>
  </si>
  <si>
    <t>Ferias de emprendimiento de economía creativa realizadas</t>
  </si>
  <si>
    <t>Emprendimientos acompañados.</t>
  </si>
  <si>
    <t>Inventario de empresas de economía creativa realizado.</t>
  </si>
  <si>
    <t>Ruedas de Negocios para Emprendedores de las empresas de economía creativa realizadas.</t>
  </si>
  <si>
    <t xml:space="preserve">Ruta diseñada y publicada </t>
  </si>
  <si>
    <t xml:space="preserve">Eventos Desarrollados </t>
  </si>
  <si>
    <t>Estímulos otorgados</t>
  </si>
  <si>
    <t>Alianza realizada</t>
  </si>
  <si>
    <t>Certificación del sector artísico y cultural entregado</t>
  </si>
  <si>
    <t>Alianzas durante el cuatrienio.</t>
  </si>
  <si>
    <t> Número</t>
  </si>
  <si>
    <t>POR EL TEJIDO SOCIAL PARA EL SER, LA FAMILIA Y LA COMUNIDAD</t>
  </si>
  <si>
    <t>UNA CIUDAD CON OPORTUNIDADES PARA TODOS EN SALUD</t>
  </si>
  <si>
    <t>La oportunidad de ambientes saludables</t>
  </si>
  <si>
    <t>Fortalecimiento de las intervenciones de inspección, vigilancia y control a los factores de riesgos asociados al ambiente y el consumo</t>
  </si>
  <si>
    <t xml:space="preserve">Servicio de promoción, prevención, vigilancia y control de vectores y zoonosis, prestado </t>
  </si>
  <si>
    <t>Secretaría de Salud y Protección Social</t>
  </si>
  <si>
    <t>Campañas de gestión del riesgo para abordar situaciones de salud relacionadas con condiciones ambientales implementadas</t>
  </si>
  <si>
    <t>Por una oportunidad de vivir más y mejor</t>
  </si>
  <si>
    <t>Generación de estrategias para la promoción de estilos y condiciones de vida saludables y la atención  integral de los condiciones no transmisibles en el municipio de Itagüí</t>
  </si>
  <si>
    <t xml:space="preserve">Campañas de prevención de enfermedades cardiovasculares realizadas </t>
  </si>
  <si>
    <t>Campañas de prevención del cáncer realizadas</t>
  </si>
  <si>
    <t>Mente sana, cuerpo sano</t>
  </si>
  <si>
    <t>Fortalecimiento de la gestión integral de los riesgos asociados a la salud mental y la sana convivencia</t>
  </si>
  <si>
    <t>Campañas de gestión del riesgo en temas de consumo de sustancias psicoactivas implementadas</t>
  </si>
  <si>
    <t xml:space="preserve">Servicio de gestión del riesgo, prestados, en temas de trastornos mentales </t>
  </si>
  <si>
    <t>Estrategias de Atención primaria realmente incorporadas en el Plan Decenal de Salud Pública.</t>
  </si>
  <si>
    <t xml:space="preserve">Campañas de gestión del riesgo en temas de trastornos mentales realizadas </t>
  </si>
  <si>
    <t>Alimentación con oportunidades sanas y seguras</t>
  </si>
  <si>
    <t>Fortalecimiento de la política de seguridad alimentaria y nutricional para el mejoramiento de las condiciones en seguridad alimentaria y nutricional con entornos alimentarios saludables en la población del municipio de Itagüí</t>
  </si>
  <si>
    <t>Campañas de gestión del riesgo para temas de consumo, aprovechamiento biológico, calidad e inocuidad de los alimentos implementadas</t>
  </si>
  <si>
    <t>Sexualidad sana para una vida con oportunidades</t>
  </si>
  <si>
    <t>Fortalecimiento de la campaña para la promoción de una sexualidad sana y responsable en el municipio de Itagüí</t>
  </si>
  <si>
    <t>Campañas de gestión del riesgo en temas de salud sexual y reproductiva implementadas</t>
  </si>
  <si>
    <t>Mejores oportunidades sin transmisión de enfermedades</t>
  </si>
  <si>
    <t>Desarrollo de estrategias para la intervención a los factores de riesgo de las enfermedades transmisibles en el municipio de Itagüí</t>
  </si>
  <si>
    <t>Campañas anuales de gestión del riesgo para enfermedades emergentes, reemergentes y desatendidas implementadas</t>
  </si>
  <si>
    <t xml:space="preserve">Servicio anual de promoción, prevención, vigilancia y control de vectores y zoonosis, prestado </t>
  </si>
  <si>
    <t xml:space="preserve">Servicio de asistencia técnica para la atención integral de primera infancia, prestado </t>
  </si>
  <si>
    <t>Campaña anual de gestión del riesgo para enfermedades inmunoprevenibles implementadas</t>
  </si>
  <si>
    <t>Salud en emergencias y desastres, una mayor oportunidad para la vida</t>
  </si>
  <si>
    <t>Elaboración e implementación de la estrategia para la gestión del riesgo de emergencias y desastres en Salud Pública en el municipio de Itagüí</t>
  </si>
  <si>
    <t>Campañas de gestión del riesgo para enfermedades emergentes, reemergentes y desatendidas implementadas</t>
  </si>
  <si>
    <t>Oportunidades para entornos laborales saludables</t>
  </si>
  <si>
    <t>Desarrollo de una campaña para la intervención a los factores de riesgo de las condiciones y estilos de vida saludable en el ámbito laboral en el municipio de Itagüí</t>
  </si>
  <si>
    <t>Campañas de gestión del riesgo para abordar situaciones prevalentes de origen laboral implementadas</t>
  </si>
  <si>
    <t>Oportunidades en salud para población vulnerable</t>
  </si>
  <si>
    <t>Desarrollo de una estrategia para la gestión intersectorial para la atención a  población vulnerable del municipio de Itagüí</t>
  </si>
  <si>
    <t>Mecanismo de articulación implementado para la gestión de oferta social</t>
  </si>
  <si>
    <t>Gestión en salud, liderando oportunidades para la vida</t>
  </si>
  <si>
    <t>Fortalecimiento de la gestión para la prestación de servicios de salud a la población del régimen subsidiado</t>
  </si>
  <si>
    <t>Personas pobres y vulnerables en la jurisdicción identificada con selección de beneficiarios del régimen subsidiado.</t>
  </si>
  <si>
    <t>Fortalecimiento de la gestión para la prestación de servicios de salud de bajo nivel de complejidad a la población no cubierta con subsidios a la demanda, y sin capacidad de pago, del Municipio de Itagüí</t>
  </si>
  <si>
    <t>Personas pobres no aseguradas atendidas con servicio de primer nivel en salud.</t>
  </si>
  <si>
    <t>Instituciones prestadoras de servicios de salud asistidas técnicamente.</t>
  </si>
  <si>
    <t>Fortalecimiento  de los sistemas de información de la Secretaria  de Salud y Protección social del Municipio de Itagüí</t>
  </si>
  <si>
    <t>Sistemas de información implementados salud, desarrolladas</t>
  </si>
  <si>
    <t>Fortalecimiento a la Empresa Social del estado Hospital del Sur Gabriel Jaramillo Piedrahita del Municipio de Itagüí</t>
  </si>
  <si>
    <t>Proyecto Hospital de primer nivel de atención dotado.</t>
  </si>
  <si>
    <t>Fortalecimiento de la participación social en salud en el municipio de Itagüí</t>
  </si>
  <si>
    <t>Instituciones Prestadoras de Servicios de salud asistidas técnicamente.</t>
  </si>
  <si>
    <t>Número.</t>
  </si>
  <si>
    <t>ITAGÜÍ, CIUDAD CULTURAL DE ANTIOQUIA</t>
  </si>
  <si>
    <t>Promoción y acceso efectivo a procesos culturales y artísticos.</t>
  </si>
  <si>
    <t>Formación artística y cultural en Itagüi</t>
  </si>
  <si>
    <t>Grupos culturales y artísticos fortalecidos.</t>
  </si>
  <si>
    <t>Secretaría Privada</t>
  </si>
  <si>
    <t>Grupos artísticos y/o culturales creados.</t>
  </si>
  <si>
    <t xml:space="preserve"> Meses dedicados a la formación artística y cultural.</t>
  </si>
  <si>
    <t xml:space="preserve">Centros culturales adecuados y dotados </t>
  </si>
  <si>
    <t xml:space="preserve">Fortalecimiento de la cultura para la construcción de ciudadanía </t>
  </si>
  <si>
    <t>Fortalecimiento de las Unidades Socioculturales y Centros de Cultura y Memoria  de Itagüi</t>
  </si>
  <si>
    <t>Acciones lúdico pedagógicas realizadas.</t>
  </si>
  <si>
    <t>Consolidación de una Itagüí cultural en convivencia</t>
  </si>
  <si>
    <t>Campañas de cultura ciudadana realizadas</t>
  </si>
  <si>
    <t>Agenda cultural y circulación artística.</t>
  </si>
  <si>
    <t>Programación artística y cultural en Itagüi</t>
  </si>
  <si>
    <t>Documento inventario realizado.</t>
  </si>
  <si>
    <t xml:space="preserve">Estímulos artísticos otorgados. </t>
  </si>
  <si>
    <t>Festivales y concursos realizados</t>
  </si>
  <si>
    <t>Eventos de agenda cultural realizados.</t>
  </si>
  <si>
    <t>Gestión, protección y salvaguardia del patrimonio cultural del territorio.</t>
  </si>
  <si>
    <t>Recuperación y Divulgación del Patrimonio Material e Inmaterial de Itagúi</t>
  </si>
  <si>
    <t>Parque de los Petroglifos entregado.</t>
  </si>
  <si>
    <t xml:space="preserve"> Activaciones de recuperación de la memoria "La historia de mi barrio".</t>
  </si>
  <si>
    <t>Exposiciones museográficas itinerantes realizadas.</t>
  </si>
  <si>
    <t>Sistema Municipal de Cultura</t>
  </si>
  <si>
    <t>Fortalecimiento y consolidación cultural de Itagüi</t>
  </si>
  <si>
    <t>Asistencias técnicas a los consejeros de cultura realizadas.</t>
  </si>
  <si>
    <t xml:space="preserve"> Jornadas de motivación para la participación en el CMC realizadas.</t>
  </si>
  <si>
    <t>Plan decenal de cultura aprobado.</t>
  </si>
  <si>
    <t>Convenio realizado</t>
  </si>
  <si>
    <t>Centro Cultural Caribe funcionando</t>
  </si>
  <si>
    <t>Bandas de música creadas en el sector norte y sur del Municipio.</t>
  </si>
  <si>
    <t>Política pública de cultura formulada y aprobada</t>
  </si>
  <si>
    <t>Difusión y proyección cultural de Itagüi</t>
  </si>
  <si>
    <t>Emisora implementada y operando</t>
  </si>
  <si>
    <t xml:space="preserve">Número </t>
  </si>
  <si>
    <t>DEPORTES, RECREACIÓN Y ESTILOS DE VIDA SALUDABLES</t>
  </si>
  <si>
    <t>Promoción de estilos de vida saludables, la recreación y el sano aprovechamiento del tiempo libre con inclusión para todos los grupos poblacionales.</t>
  </si>
  <si>
    <t>FORTALECIMIENTO DE LA ACTIVIDAD FISICA Y RECREACIÓN EN  ITAGÜI</t>
  </si>
  <si>
    <t>Usuarios beneficiados</t>
  </si>
  <si>
    <t>Mujeres identificadas y beneficiadas.</t>
  </si>
  <si>
    <t xml:space="preserve">Eventos de estilos de vida saludable y recreación. </t>
  </si>
  <si>
    <t>APOYO Y PROMOCION A EVENTOS INSTITUCIONALES Y COMUNITARIOS DE ACTIVIDAD FISICA Y RECREACIÓN EN ITAGÜI</t>
  </si>
  <si>
    <t>Eventos de vida saludable realizados</t>
  </si>
  <si>
    <t>Comité funcionando</t>
  </si>
  <si>
    <t>0.25</t>
  </si>
  <si>
    <t>Fomento y la participación del deporte formativo, competitivo y social comunitario.</t>
  </si>
  <si>
    <t>FORTALECIMIENTO  DEPORTIVO, SOCIAL, COMUNITARIO E INCLUYENTE EN ITAGÜI</t>
  </si>
  <si>
    <t>Usuarios beneficiados con los los Juegos comunales - veredales.</t>
  </si>
  <si>
    <t>Niños y niñas beneficiados en los Centros de Iniciación y Formación Deportiva CIFDI</t>
  </si>
  <si>
    <t>Niños y niñas beneficiados-Formación deportiva en Escuelas Sociales y Deportivas ESD</t>
  </si>
  <si>
    <t>DESARROLLO Y POSICIONAMIENTO DEL DEPORTE COMPETITIVO DE ITAGUI</t>
  </si>
  <si>
    <t>Atletas preparados para Juegos Departamentales convencional y adaptado</t>
  </si>
  <si>
    <t>Atletas preparados para juegos escolares y SUPERATE</t>
  </si>
  <si>
    <t>Eventos para el fomento y la participación del deporte formativo, competitivo y social comunitario.</t>
  </si>
  <si>
    <t>APOYO Y PROMOCION A EVENTOS  DEPORTIVOS INSTITUCIONALES Y COMUNITARIOS  EN ITAGÜI</t>
  </si>
  <si>
    <t>Eventos deportivos y recreativos comunitarios realizados</t>
  </si>
  <si>
    <t xml:space="preserve"> Gestión de espacios deportivos, recreativos y culturales seguros y amables para los ciudadanos.</t>
  </si>
  <si>
    <t>GENERACION DE OPORTUNIDADES PARA EL ACCESO A LOS ESPACIOS DEPORTIVOS RECREATIVOS Y CULTURALES DE ITAGÜI</t>
  </si>
  <si>
    <t>Equipamientos para diferentes disciplinas deportivas gestionados</t>
  </si>
  <si>
    <t>Fortalecimiento institucional, una oportunidad desde la gestión para el desarrollo del sector cultural, recreativo y deportivo.</t>
  </si>
  <si>
    <t>CONSOLIDACIÓN DEL MODELO INTEGRAL DE GESTIÓN ESTRATEGICA DEL DEPORTE Y LA RECREACIÓN EN ITAGÜI</t>
  </si>
  <si>
    <t>Observatorio municipal del deporte, recreación y actividad física creado</t>
  </si>
  <si>
    <t>Plan decenal del deporte, recreación y actividad física formulado</t>
  </si>
  <si>
    <t>Sistema Integral de Gestión implementado</t>
  </si>
  <si>
    <t>TEJIDO FAMILIAR</t>
  </si>
  <si>
    <t>Itagüí para la Familia</t>
  </si>
  <si>
    <t>Fortalecimiento de las familias para el acceso a las oportunidades en el municipio de Itagüi.</t>
  </si>
  <si>
    <t>Centros Integrales para la familia implementados</t>
  </si>
  <si>
    <t>Secretaría de Familia</t>
  </si>
  <si>
    <t>Ferias para la familia descentralizadas realizadas</t>
  </si>
  <si>
    <t xml:space="preserve">Estrategias implementadas </t>
  </si>
  <si>
    <t>Estrategia Escuela de Familia implementada.</t>
  </si>
  <si>
    <t>Política pública de atención, protección y fortalecimiento a la familia formulada</t>
  </si>
  <si>
    <t>Estrategia "familias resilientes” funcionando.</t>
  </si>
  <si>
    <t>Fortalecimiento del acompañamientoa la población de y en calle del Municipio de itagui</t>
  </si>
  <si>
    <t>Programa de habitante de calle implementado.</t>
  </si>
  <si>
    <t>Contribución para la mitigación de las conductas adictivas en el municipio de Itagui.</t>
  </si>
  <si>
    <t>Programa de rehabilitación implementado</t>
  </si>
  <si>
    <t>Aliados por las oportunidades de los niños, niñas y adolescentes</t>
  </si>
  <si>
    <t>Compromiso con niños, niñas y adolescentes para la generación de oportunidades en el Municipio de Itagui</t>
  </si>
  <si>
    <t>Cupos para niños y niñas en unidades de servicio para atención a la primera infancia</t>
  </si>
  <si>
    <t>Eventos para la niñez, el juego y la participación realizados</t>
  </si>
  <si>
    <t>Madres gestantes y lactantes atendidas en programas de cuidado y crianza humanizada</t>
  </si>
  <si>
    <t xml:space="preserve">Visitas a centros infantiles para la articuación de la oferta institucional
</t>
  </si>
  <si>
    <t>Encuentros para la participación de la primera infancia, infancia y adolescencia realizados</t>
  </si>
  <si>
    <t>Adulto mayor con oportunidades</t>
  </si>
  <si>
    <t>Generación de oportunidades para el reconocimiento de los Adultos Mayores en el Municipio de Itagui.</t>
  </si>
  <si>
    <t>Eventos de turismo cultural y recreación para el adulto mayor realizados</t>
  </si>
  <si>
    <t>Cupos de oferta institucional para la atención a adultos mayores.</t>
  </si>
  <si>
    <t>Proyecto Gerontológico Municipal realizado</t>
  </si>
  <si>
    <t>Cupos para institucionalización de adultos mayores asignados.</t>
  </si>
  <si>
    <t>Proyectos de emprendimiento para adultos mayores y sus familias formulados.</t>
  </si>
  <si>
    <t>Familias participantes en encuentros intergeneracionales</t>
  </si>
  <si>
    <t>Adultos formados en TIC.</t>
  </si>
  <si>
    <t>Sala de cómputo dotada y en funcionamiento para el hogar de los recuerdos sede norte</t>
  </si>
  <si>
    <t>Mujeres con oportunidades, mujeres empoderadas.</t>
  </si>
  <si>
    <t>Generación de oportunidades para empoderar las mujeres de Itagüí</t>
  </si>
  <si>
    <t>Personas que demandan asesoría  para la prevención y mitigación de las violencia basadas en género y son atendidas.</t>
  </si>
  <si>
    <t>Personas capacitadas y que participan en procesos de sensibilización en temas de equidad de género e inclusión.</t>
  </si>
  <si>
    <t>Boletines de observatorio de inclusión y equidad para la mujer publicados.</t>
  </si>
  <si>
    <t>Actividades de sensibilización realizadas a grupos de hombres en la estrategia  "hombres como aliados y agentes de cambio“.</t>
  </si>
  <si>
    <t xml:space="preserve">Mujeres beneficiadas  en procesos de formación para el empleo  y el emprendimiento
</t>
  </si>
  <si>
    <t xml:space="preserve">Evento de conmemoración, reivindicación y reconocimiento de derechos para las mujeres realizados 
</t>
  </si>
  <si>
    <t xml:space="preserve">Entrega de bonos como reconocimiento a las madres comunitarias, FAMI  y sustitutas.
</t>
  </si>
  <si>
    <t xml:space="preserve">Mujeres formadas en desarrollo personal, liderazgo, organización y toma de decisiones.
</t>
  </si>
  <si>
    <r>
      <t>Grupos de mujeres fortalecidos _</t>
    </r>
    <r>
      <rPr>
        <sz val="8"/>
        <color rgb="FF0000FF"/>
        <rFont val="Arial Narrow"/>
        <family val="2"/>
      </rPr>
      <t xml:space="preserve">Acompañamientos técnicos a grupos de participación de mujeres para su fortalecimiento </t>
    </r>
  </si>
  <si>
    <t xml:space="preserve">CAMBIARON E INDICADOR </t>
  </si>
  <si>
    <t xml:space="preserve"> Mujeres que  participan y se benefician de un entorno protector rural.</t>
  </si>
  <si>
    <t xml:space="preserve">Implementación del proyecto de la casa de la mujer </t>
  </si>
  <si>
    <r>
      <t xml:space="preserve">Casa de la mujer en funcionamiento - </t>
    </r>
    <r>
      <rPr>
        <sz val="8"/>
        <color rgb="FF0000FF"/>
        <rFont val="Arial Narrow"/>
        <family val="2"/>
      </rPr>
      <t>Mujeres que  participan y se benefician de un entorno protector rural.</t>
    </r>
  </si>
  <si>
    <t>Personas con discapacidad: desarrollo con accesibilidad, participación y oportunidades</t>
  </si>
  <si>
    <t xml:space="preserve">Fortalecimiento integral de las personas con discapacidad y sus familias y/o cuidadores en el Municipio de Itagüí </t>
  </si>
  <si>
    <t>Familias y/o cuidadores beneficiadas</t>
  </si>
  <si>
    <t>Servicios de habilitación y rehabilitación a personas con discapacidad ofertados en el centro de atención integral a la discapacidad</t>
  </si>
  <si>
    <r>
      <t xml:space="preserve">Cupos para Personas con discapacidad, </t>
    </r>
    <r>
      <rPr>
        <sz val="8"/>
        <color rgb="FF00B050"/>
        <rFont val="Arial Narrow"/>
        <family val="2"/>
      </rPr>
      <t>atendidas</t>
    </r>
    <r>
      <rPr>
        <sz val="8"/>
        <color rgb="FF000000"/>
        <rFont val="Arial Narrow"/>
        <family val="2"/>
      </rPr>
      <t xml:space="preserve"> </t>
    </r>
    <r>
      <rPr>
        <sz val="8"/>
        <color rgb="FF0000FF"/>
        <rFont val="Arial Narrow"/>
        <family val="2"/>
      </rPr>
      <t xml:space="preserve">enla Unidad Móvil </t>
    </r>
  </si>
  <si>
    <r>
      <t xml:space="preserve">Cupos para Personas con discapacidad </t>
    </r>
    <r>
      <rPr>
        <sz val="8"/>
        <color rgb="FF00B050"/>
        <rFont val="Arial Narrow"/>
        <family val="2"/>
      </rPr>
      <t xml:space="preserve">atendidas </t>
    </r>
    <r>
      <rPr>
        <sz val="8"/>
        <color rgb="FF0000FF"/>
        <rFont val="Arial Narrow"/>
        <family val="2"/>
      </rPr>
      <t xml:space="preserve">en Cantros Especializados </t>
    </r>
  </si>
  <si>
    <t xml:space="preserve">Personas que se benefician de formación para el empleo y proyectos productivos  </t>
  </si>
  <si>
    <t>105 </t>
  </si>
  <si>
    <t>Intérpretes de lengua de señas colombiana prestando servicios de difusión para la inclusión</t>
  </si>
  <si>
    <t>Capacitación en aplicaciones (TIC) para personas con discapacidad.</t>
  </si>
  <si>
    <t>EDUCACIÓN CON CALIDAD</t>
  </si>
  <si>
    <t>Cobertura educativa todos a estudiar</t>
  </si>
  <si>
    <t>Administración de la Cobertura Educativa con Oportunidad en el Municipio de Itagüí</t>
  </si>
  <si>
    <t>Población  atendida con cupos escolares que demande el servicio educativo.</t>
  </si>
  <si>
    <t xml:space="preserve">Secretaría de Educación </t>
  </si>
  <si>
    <t>Instituciones educativas nuevas,  dotadas con  mobiliario escolar</t>
  </si>
  <si>
    <t>Instituciones Educativas dotadas con reposición de mobiliario escolar</t>
  </si>
  <si>
    <t>Estudiantes de las instituciones educativas con discapacidad, trastornos del aprendizaje, capacidades y/o talentos excepcionales atendidos, según demanda.</t>
  </si>
  <si>
    <t>Instituciones educativas oficiales  que implementan trayectorias educativas.</t>
  </si>
  <si>
    <t>Instituciones beneficiadas con chaquetas prom para el grado 11.</t>
  </si>
  <si>
    <t>Instituciones educativas oficiales con estudiantes en extraedad que atienden con modelos flexibles</t>
  </si>
  <si>
    <t>Población del Sistema de Responsabilidad Penal de Adolescentes (RSPA) atendida.</t>
  </si>
  <si>
    <t>Kit escolares para los estudiantes de las instituciones educativas que pertenecen a poblaciones vulnerables.</t>
  </si>
  <si>
    <t>Estudiantes beneficiados con tiquetes de movilidad estudiantil</t>
  </si>
  <si>
    <t xml:space="preserve">Porcentaje </t>
  </si>
  <si>
    <t>Desarrollo del Programa de Alimentación Escolar -PAE- en el Municpio de Itagüí</t>
  </si>
  <si>
    <t>Población educativa focalizada, beneficiados con el Programa de alimentación escolar “PAE.</t>
  </si>
  <si>
    <t>Calidad educativa de cara a la innovación y la competitividad</t>
  </si>
  <si>
    <t>Mejoramiento de la calidad educativa para la innovación y el desarrollo social sostenible.</t>
  </si>
  <si>
    <t xml:space="preserve">Instituciones educativas con jornada única, implementada  </t>
  </si>
  <si>
    <t>Instituciones educativas que amplían la jornada única.</t>
  </si>
  <si>
    <t>Directivos y docentes formados en el fortalecimiento y desarrollo de las competencias pedagógicas  y/o socioemocionales para la vida.</t>
  </si>
  <si>
    <t xml:space="preserve"> Instituciones Educativas Oficiales con estrategias de fortalecimiento de Bilingüismo (Español - Inglés) implementadas.</t>
  </si>
  <si>
    <t>Instituciones Educativas Oficiales  fortalecidas con material didáctico en sus áreas básicas.</t>
  </si>
  <si>
    <t xml:space="preserve">Instituciones Educativas Oficiales con estrategias para el mejoramiento de los aprendizajes. </t>
  </si>
  <si>
    <t>Instituciones Educativas Oficiales que implementan estrategias de investigación escolar</t>
  </si>
  <si>
    <t>Instituciones Educativas Oficiales que implementan estrategias de convivencia escolar.</t>
  </si>
  <si>
    <t>Instituciones educativas oficiales que incorporan innovaciones pedagógicas.</t>
  </si>
  <si>
    <t>Acciones de la  Política del Plan Digital implementadas</t>
  </si>
  <si>
    <t>Equipos de cómputo entregados a las instituciones educativas oficiales.</t>
  </si>
  <si>
    <t>Avanzar hacia una educación inicial en el marco de la integralidad</t>
  </si>
  <si>
    <t>Fortalecimiento de la Educación inicial para niños y niñas en grado transición en Itagüí</t>
  </si>
  <si>
    <t>Niños de primera infancia matriculados en grado de transición.</t>
  </si>
  <si>
    <t>Docentes de   transición de las Instituciones Educativas Oficiales capacitados en educación inicial.</t>
  </si>
  <si>
    <t>Documento contextualizado de lineamientos para educación inicial.</t>
  </si>
  <si>
    <t>Aulas de transición de las IE Oficiales con ambientes pedagógicos implementados</t>
  </si>
  <si>
    <t>Niños y niñas de transición de la IE Oficiales con tamizaje de talla y peso realizado.</t>
  </si>
  <si>
    <t>Familias de los niños de transición de las IE Oficiales sensibilizados, en prácticas de cuidado y crianza.</t>
  </si>
  <si>
    <t>Fortalecimiento para el acceso a la educación superior: media técnica, pregrado y posgrado</t>
  </si>
  <si>
    <t>Apoyo  a estudiantes  de las Instituciones Educativas OficIales  para el acceso y permanencia a la Educación Superior en Itagüí</t>
  </si>
  <si>
    <t>Becas de pregrado entregadas a los estudiantes de las Instituciones Educativas Oficiales</t>
  </si>
  <si>
    <t>Construcción de la Universidad Pública en Itagüí gestionada</t>
  </si>
  <si>
    <t>Creación y puesta en  funcionamiento de la Tecno-Academia para los estudiantes de las IE Oficiales de Itagüí.</t>
  </si>
  <si>
    <t>Instituciones educativas oficiales con media técnica implementada.</t>
  </si>
  <si>
    <t>Estudiantes beneficiados con pines.</t>
  </si>
  <si>
    <t>Docentes beneficiados con becas de posgrado.</t>
  </si>
  <si>
    <t>La escuela, una oportunidad para alcanzar calidad de vida</t>
  </si>
  <si>
    <t>Administración de los procesos de apoyo al servicio educativo en el Municipio de Itagüí</t>
  </si>
  <si>
    <t>Instituciones educativas oficiales con diagnóstico de clima laboral.</t>
  </si>
  <si>
    <t>Instituciones Educativas oficiales  Intervenidas para mejorar los procesos administrativos y la calidad de vida.</t>
  </si>
  <si>
    <t>Nóminas pagadas oportunamente  a los  directivos,  docentes y administrativos</t>
  </si>
  <si>
    <t>Desarrollo de estrategias de prevención de contagio y bioseguridad (covid-19) en los entornos escolares del Municipio</t>
  </si>
  <si>
    <t>Instituciones educativas con entorno seguro (Emergencia covid-19) y protector implementadas.</t>
  </si>
  <si>
    <t>POR UNA ITAGÜÍ AMBIENTALMENTE SOSTENIBLE</t>
  </si>
  <si>
    <t>GESTIÓN DE LOS SERVICIOS PÚBLICOS DOMICILIARIOS</t>
  </si>
  <si>
    <t>Cobertura de acueducto y alcantarillado para una ciudad de oportunidades</t>
  </si>
  <si>
    <t>Usuarios nuevos conectados a redes de acueducto a zona urbana</t>
  </si>
  <si>
    <t>Usuarios nuevos conectados a redes de alcantarillado en zona urbana</t>
  </si>
  <si>
    <t>Zonas de difícil gestión en la zona urbana identificadas e incorporadas para la validación de los servicios de acueducto, alcantarillado y aseo</t>
  </si>
  <si>
    <t>Usuarios nuevos conectados a redes de acueducto en zona rural</t>
  </si>
  <si>
    <t>Usuarios nuevos conectados a redes de alcantarillado en zona rural</t>
  </si>
  <si>
    <t>Zonas de difícil gestión en la zona rural identificadas e incorporadas para la validación de los servicios de acueducto, alcantarillado y aseo</t>
  </si>
  <si>
    <t>Administración y seguimiento al Fondo de Solidaridad y Redistribución del Ingreso -F.S.R.I.-</t>
  </si>
  <si>
    <t>Usuarios beneficiados con subsidios al consumo</t>
  </si>
  <si>
    <t>Estudios y diseños realizados</t>
  </si>
  <si>
    <t>Optimización del Sistema de Acueducto Veredales Para una Ciudad de Oportunidades</t>
  </si>
  <si>
    <t>Sistemas de acueductos veredales mantenidos</t>
  </si>
  <si>
    <t>Pozos sépticos instalados</t>
  </si>
  <si>
    <t>Estudio de factibilidad realizado</t>
  </si>
  <si>
    <t>Acueductos veredales con programa de uso eficiente y ahorro del agua implementado</t>
  </si>
  <si>
    <t>Sistemas no convencionales de alcantarillado diseñados</t>
  </si>
  <si>
    <t>Modernización del alumbrado público para una ciudad de oportunidades</t>
  </si>
  <si>
    <t>Luminarias modernizadas</t>
  </si>
  <si>
    <t>Sistema de alumbrado público con mantenimiento</t>
  </si>
  <si>
    <t>Luminarias tipo LED instaladas</t>
  </si>
  <si>
    <t>Ciudad de oportunidades con iluminación ornamental</t>
  </si>
  <si>
    <t>Alumbrado navideño instalado</t>
  </si>
  <si>
    <t>GESTIÓN DE LOS RESIDUOS SÓLIDOS</t>
  </si>
  <si>
    <t>Inclusión de recuperadores ambientales urbanos y rurales</t>
  </si>
  <si>
    <t>Servicio de identificación de recuperadores y vinculación a programas de la entidad</t>
  </si>
  <si>
    <t>Base actualizada de recuperadores</t>
  </si>
  <si>
    <t>Secretaría del  Medio Ambiente</t>
  </si>
  <si>
    <t>Ruta de aprovechamiento propia de los recuperadores diseñada</t>
  </si>
  <si>
    <t>Actividades de inclusión, formación o asistencia a recuperadores realizadas</t>
  </si>
  <si>
    <t>Aprovechamiento de residuos orgánicos e inorgánicos en la zona urbana y/o rural de la ciudad</t>
  </si>
  <si>
    <t>Aprovechamiento de Residuos Sólidos en el Municipio de Itagui</t>
  </si>
  <si>
    <t>Estudio de factibilidad y diseño realizado para la implementación de rutas selectivas de aprovechamiento en la zona urbana o rural de la ciudad</t>
  </si>
  <si>
    <t>Puntos ecológicos instalados</t>
  </si>
  <si>
    <t>Punto posconsumo instalado</t>
  </si>
  <si>
    <t>Empresas intervenidas en temas de economía circular y sostenibilidad</t>
  </si>
  <si>
    <t>Estación de aprovechamiento de residuos orgánicos implementada</t>
  </si>
  <si>
    <t>Estudio de factibilidad elaborado</t>
  </si>
  <si>
    <t>Institucional para la prestación del servicio público de aseo en la ciudad</t>
  </si>
  <si>
    <t>Informes de auditoría realizada</t>
  </si>
  <si>
    <t>Plan de Gestión Integral de Residuos Sólidos (PGIRS) en ejecución</t>
  </si>
  <si>
    <t>Educación y cultura ciudadana para el manejo de residuos sólidos</t>
  </si>
  <si>
    <t>Fortalecimiento del programa de vigías ambientales</t>
  </si>
  <si>
    <t>Programa de vigías ambientales fortalecido</t>
  </si>
  <si>
    <t>Personas capacitadas o sensibilizadas</t>
  </si>
  <si>
    <t>GESTIÓN DEL RIESGO DE DESASTRES Y EMERGENCIAS</t>
  </si>
  <si>
    <t>Programa para la gestión integral del riesgo, prevención, conocimiento y manejo de los desastres naturales y sanitarios (covid-19)</t>
  </si>
  <si>
    <t>Conservacion Gestion del Riesgo para la mitigacion y prevencion a emergencias Itagui,</t>
  </si>
  <si>
    <t>Política metropolitana GR adoptada</t>
  </si>
  <si>
    <t>Plan actualizado y articulado</t>
  </si>
  <si>
    <t>Porcentaje de familias atendidas.</t>
  </si>
  <si>
    <t>Fortalecimiento para la atencion de emergencias y desastres</t>
  </si>
  <si>
    <t>Consejo Municipal de Gestión del riesgo fortalecido.</t>
  </si>
  <si>
    <t xml:space="preserve">Mantener </t>
  </si>
  <si>
    <t>Cuerpo de Bomberos, Cruz Roja y Defensa Civil.</t>
  </si>
  <si>
    <t>Fondo Municipal de Gestión del Riesgo Fortalecido.</t>
  </si>
  <si>
    <t>CEN dotado y en operación.</t>
  </si>
  <si>
    <t>Metros lineales de obras hidráulicas construidos</t>
  </si>
  <si>
    <t>Metros lineales de quebradas mantenidas</t>
  </si>
  <si>
    <t>GESTIÓN DEL CAMBIO CLIMÁTICO</t>
  </si>
  <si>
    <t xml:space="preserve">Articular esfuerzos para la gestión del cambio climático en la ciudad de Itagüí </t>
  </si>
  <si>
    <t xml:space="preserve">Estudio técnico elaborado </t>
  </si>
  <si>
    <t>Bienes Públicos con sistemas de energía fotovoltaica gestionados.</t>
  </si>
  <si>
    <t>Pocentaje</t>
  </si>
  <si>
    <t>Estufas eficientes implementadas.</t>
  </si>
  <si>
    <t>Gestión del cambio climático para un desarrollo bajo en carbono y resiliente al clima</t>
  </si>
  <si>
    <t>Formulación e implementación del Plan Integral de Cambio climático</t>
  </si>
  <si>
    <t>Plan integral de cambio climático formulado</t>
  </si>
  <si>
    <t xml:space="preserve">Talleres realizados </t>
  </si>
  <si>
    <t>Evento de divulgación de los resultados del Plan Integral de Cambio Climático realizado.</t>
  </si>
  <si>
    <t>Medidas de mitigación   y adaptación de los ejes estratégicos y transversales a corto y mediano plazo, implementadas.</t>
  </si>
  <si>
    <t>EDUCACIÓN AMBIENTAL</t>
  </si>
  <si>
    <t>Educación ambiental desde el aula de clase</t>
  </si>
  <si>
    <t>Servicio de asistencia técnica para la implementación de las estrategias educativo ambientales y de participación.</t>
  </si>
  <si>
    <t>Encuentros del CIDEAM realizados</t>
  </si>
  <si>
    <t>Proyectos ambientales escolares acompañados.</t>
  </si>
  <si>
    <t>Feria PRAE Realizadas</t>
  </si>
  <si>
    <t>Aulas Ambientales del municipio en funcionamiento.</t>
  </si>
  <si>
    <t>Aula Ambiental del municipio construida.</t>
  </si>
  <si>
    <t>Educomunicación Ambiental, una oportunidad para dinamizar la comunicación –TIC-, la educación y el medio ambiente.</t>
  </si>
  <si>
    <t>Servicio de asistencia técnica para la implementación de las estrategias educativo ambientales y de participación</t>
  </si>
  <si>
    <t xml:space="preserve">Encuentros y campañas de educación ambiental y participación realizados. </t>
  </si>
  <si>
    <t>Piezas de comunicación sobre educación ambiental y participación entregadas</t>
  </si>
  <si>
    <t>Personas capacitadas y/o sensibilizadas</t>
  </si>
  <si>
    <t>GESTIÓN DEL RECURSO AIRE</t>
  </si>
  <si>
    <t>El recurso aire, un reto y una oportunidad.</t>
  </si>
  <si>
    <t>Fortalecimiento de la Gestión ambiental Municipal</t>
  </si>
  <si>
    <t>Sistema de gestión diseñado</t>
  </si>
  <si>
    <t>Inspección Ambiental creada.</t>
  </si>
  <si>
    <t>Plan ambiental municipal formulado.</t>
  </si>
  <si>
    <t>Mesa calidad de aire ruido formalizada mediante decreto.</t>
  </si>
  <si>
    <t xml:space="preserve"> en cuàl vigencia se harà ???</t>
  </si>
  <si>
    <t>Planes de acción implementados.</t>
  </si>
  <si>
    <t>Fortalecimiento al seguimiento y control de Fuentes Fijas y Fuentes Moviles del Municipio de Itaguí</t>
  </si>
  <si>
    <t>Laboratorios ambientales móviles en operación.</t>
  </si>
  <si>
    <t xml:space="preserve">LA TENDENCIA QUEDÓ MAL EN EL PLAN </t>
  </si>
  <si>
    <t>Mediciones a fuentes móviles realizadas</t>
  </si>
  <si>
    <t>Mediciones de ruido a establecimientos comerciales y de servicio implementadas.</t>
  </si>
  <si>
    <t>Visitas de inspección, vigilancia y  control, sector minero formal y tradicional</t>
  </si>
  <si>
    <t xml:space="preserve">Visitas de inspección, vigilancia y  control, al sector productivo y comercial </t>
  </si>
  <si>
    <t>GESTIÓN DEL RECURSO FAUNA</t>
  </si>
  <si>
    <t xml:space="preserve">Promoción para el cuidado, atención y adopción de animales </t>
  </si>
  <si>
    <t>Implementación de la Política Pública de Bienestar Animal</t>
  </si>
  <si>
    <t>Unidad móvil implementada.</t>
  </si>
  <si>
    <t>Política Pública implementada.</t>
  </si>
  <si>
    <t>Animales atendidos.</t>
  </si>
  <si>
    <t>Campañas y eventos realizados.</t>
  </si>
  <si>
    <t>Albergue en operación</t>
  </si>
  <si>
    <t>Parques acondicionados.</t>
  </si>
  <si>
    <t>Fauna Silvestre libre de cautiverio</t>
  </si>
  <si>
    <t>DIvulgación de la declaratoria de territorio libre de fauna silvestre en cautiverio, de los sectores, barrios o comunas que cumplan con los requisitos establecidos por la autoridad ambiental.</t>
  </si>
  <si>
    <t xml:space="preserve"> Eventos para la recuperación de fauna silvestre.</t>
  </si>
  <si>
    <t>Documento de la declaratoria de territorio libre de fauna silvestre en cautiverio, de los sectores, barrios o comunas que cumplan con los requisitos establecidos por la autoridad ambiental</t>
  </si>
  <si>
    <t>Educación para el buen cuidado de la fauna</t>
  </si>
  <si>
    <t>Capacitación y sensibilización en Bienestar Animal (animales de compañía y fauna silvestre) a los diferentes sectores poblacionales</t>
  </si>
  <si>
    <t>GESTIÓN DEL RECURSO FLORA</t>
  </si>
  <si>
    <t>Conservación del componente arbóreo y zonas verdes urbanas y centros poblados.</t>
  </si>
  <si>
    <t>Servicio de reforestación de ecosistemas y mejoramiento de pisos duros identificados</t>
  </si>
  <si>
    <t>Documento de inventario generado.</t>
  </si>
  <si>
    <t>Pisos duros recuperados para zonas verdes urbanas.</t>
  </si>
  <si>
    <t>Metros Cuadrados</t>
  </si>
  <si>
    <t xml:space="preserve">Arboles evaluados y/o mantenidos </t>
  </si>
  <si>
    <t>Vivero municipal funcionando.</t>
  </si>
  <si>
    <t>Siembra de árboles realizadas en el municipio.</t>
  </si>
  <si>
    <t>Conservación del componente paisajístico y capas vegetales en la zona urbana y centros poblados.</t>
  </si>
  <si>
    <t>Servicio de poda, mantenimiento de los ornatos y las zonas verdes</t>
  </si>
  <si>
    <t>Visitas de seguimiento y evaluación técnica realizas.</t>
  </si>
  <si>
    <t>Documento de intervención técnica generado.</t>
  </si>
  <si>
    <t xml:space="preserve">Áreas de zonas verdes mantenidas. </t>
  </si>
  <si>
    <t>GESTIÓN DEL RECURSO AGUA Y SUELO</t>
  </si>
  <si>
    <t>Programa de guardabosques, una oportunidad para la conservación y protección del área protegida.</t>
  </si>
  <si>
    <t>Implementación de actividades contempladas en el Plan de Manejo Ambiental del APU Ditaires</t>
  </si>
  <si>
    <t>Estudio de carga APRU Ditaires implementado.</t>
  </si>
  <si>
    <t>Plan de Mantenimiento (senderos, señalética, diagnóstico fitosanitario, kioskos) APRU Ditaires implementado.</t>
  </si>
  <si>
    <t>Promoción de actividades eduambientales enfocadas a la protección del APRU Ditaries realizadas.</t>
  </si>
  <si>
    <t>Actividades de control y vigilancia realizados a través del programa de guías</t>
  </si>
  <si>
    <t>Protección de nacimientos de microcuencas que abastecen acueductos veredales, del recurso hídrico del municipio y del Distrito de Manejo Integrado</t>
  </si>
  <si>
    <t>Área protegida administrada.</t>
  </si>
  <si>
    <t>PLAN DE MANEJO del Distrito de Manejo integrado- Divisoria Valle de Aburrá Río Cauca “DMI-DVARC ajustado.</t>
  </si>
  <si>
    <t xml:space="preserve">Hectáreas adquiridas. </t>
  </si>
  <si>
    <t>Actividades de mantenimiento ejecutadas.</t>
  </si>
  <si>
    <t>TENDENCIA MAL EN EL PLAN</t>
  </si>
  <si>
    <t>Proyectos gestionados.</t>
  </si>
  <si>
    <t>Familias Beneficiadas por PSA</t>
  </si>
  <si>
    <t>Control de problemas erosivos en el Distrito de Manejo Integral DMI.</t>
  </si>
  <si>
    <t>Programa de uso eficiente y ahorro del agua implementado.</t>
  </si>
  <si>
    <t xml:space="preserve">Acciones de promoción realizadas </t>
  </si>
  <si>
    <t>POR UN BUEN GOBIERNO PARA UNA CIUDAD PARTICIPATIVA Y DE OPORTUNIDADES</t>
  </si>
  <si>
    <t>BUEN GOBIERNO</t>
  </si>
  <si>
    <t>Talento humano incluyente con bienestar y hacia el servicio</t>
  </si>
  <si>
    <t>Implementación de la política para el fortalecimiento integral del Talento Humano en el Municipio de Itagüí</t>
  </si>
  <si>
    <t>Documento de Política institucional del  talento humano realizado</t>
  </si>
  <si>
    <t>Servicios Administrativos</t>
  </si>
  <si>
    <t xml:space="preserve">fortalecimiento de la cultura e integridad de los servidores público del municipio de Itagüí </t>
  </si>
  <si>
    <t xml:space="preserve">Evaluación de la apropiación del código de integridad realizada </t>
  </si>
  <si>
    <t>Test de evaluación de apropiación de cultura organizacional aplicados</t>
  </si>
  <si>
    <t xml:space="preserve">Formulación e implementación de la política institucional de Gestión del Conocimiento del Municipio de Itagüí </t>
  </si>
  <si>
    <t>Documento de Política Institucional de gestión del conocimiento difundido</t>
  </si>
  <si>
    <t>administración del proyecto de inversión social del programa de vivienda para los servidores municipales itagüí</t>
  </si>
  <si>
    <t>Secretaría Jurídica</t>
  </si>
  <si>
    <t>Direccionamiento estratégico y planeación Institucional</t>
  </si>
  <si>
    <t xml:space="preserve">Fortalecimiento de la planificación estratégica </t>
  </si>
  <si>
    <t>Documento de Plan de Desarrollo Territorial aprobado</t>
  </si>
  <si>
    <t xml:space="preserve">Departamento Administrativo de Planeación </t>
  </si>
  <si>
    <t>Proyectos de inversión pública formulados y radicados</t>
  </si>
  <si>
    <t>Reportes de seguimiento a la inversión pública del PDM elaborados</t>
  </si>
  <si>
    <t>Consejo Territorial de Planeación apoyado</t>
  </si>
  <si>
    <t xml:space="preserve">Sistema de planeaciónTerritorial municipal, diseñado e implementado </t>
  </si>
  <si>
    <t>0.10</t>
  </si>
  <si>
    <t>0.41</t>
  </si>
  <si>
    <t>0.24</t>
  </si>
  <si>
    <t xml:space="preserve">Mantenimiento y fortalecimiento del Sistema Integrado de Gestión de Calidad </t>
  </si>
  <si>
    <t>Certificación y/o renovación del Sistema de Gestión (ISO 9001) lograda</t>
  </si>
  <si>
    <t xml:space="preserve">Implementación  Plan Anticorrupción y de atención al ciudadano </t>
  </si>
  <si>
    <t>Plan anticorrupción elaborado e implementado</t>
  </si>
  <si>
    <t xml:space="preserve">Rendición de Cuentas realizadas  </t>
  </si>
  <si>
    <t>Fortalecimiento del Modelo Integrado de Planeación y Gestión MIPG</t>
  </si>
  <si>
    <r>
      <t>Seguimiento a Planes estratégicos elaborados (</t>
    </r>
    <r>
      <rPr>
        <i/>
        <sz val="8"/>
        <color rgb="FF000000"/>
        <rFont val="Arial Narrow"/>
        <family val="2"/>
      </rPr>
      <t xml:space="preserve">MIPG) </t>
    </r>
  </si>
  <si>
    <t>Actualización del sistema de  caracterización e información sociecocómica y estadística de Itagüí</t>
  </si>
  <si>
    <t>Bases de datos SISBEN actualizada</t>
  </si>
  <si>
    <t>Predios con estratificación socioeconómica identificados</t>
  </si>
  <si>
    <t>Informe anual estadístico  y de indicadores elaborado</t>
  </si>
  <si>
    <t>Eficiencia y transparencia en la gestión pública</t>
  </si>
  <si>
    <t>ADMINISTRACIÓN EFICIENTE Y TRANSPARENCIA EN LA GESTIÓN FINANCIERA DE ITAGUI</t>
  </si>
  <si>
    <t>Documento de Política de gestión presupuestal realizado e implementado</t>
  </si>
  <si>
    <t>Secretaría de Hacienda</t>
  </si>
  <si>
    <t>Fortalecimiento de la Gestión documental Moderna y accesible</t>
  </si>
  <si>
    <t>Trámites racionalizados</t>
  </si>
  <si>
    <t>Secretaría General</t>
  </si>
  <si>
    <t>Documento Política de gestión documental realizado e implementado</t>
  </si>
  <si>
    <t>Fortalecimiento de la legalidad y oportunidad  de la gestión administrativa</t>
  </si>
  <si>
    <t>Documento de Política de defensa jurídica realizado e implementado</t>
  </si>
  <si>
    <t>Fortalecimiento del Sistema de Control Interno</t>
  </si>
  <si>
    <t xml:space="preserve">Documento Política de Control Interno realizado e implementado </t>
  </si>
  <si>
    <t>Secretaría de Evaluación y Control</t>
  </si>
  <si>
    <t>certificado de responsabilidad social Otorgado</t>
  </si>
  <si>
    <t>Comunicación Pública para una Ciudad de Oportunidades.</t>
  </si>
  <si>
    <t>FORTALECIMIENTO DE LA COMUNICACIÓN PÚBLICA PARA EL DESARROLLO</t>
  </si>
  <si>
    <t xml:space="preserve">Plan Maestro de Comunicaciones   para público interno, funcionando </t>
  </si>
  <si>
    <t xml:space="preserve">Secretaría de Comunicaciones </t>
  </si>
  <si>
    <t xml:space="preserve">Estrategia informativa interna en medios digitales, aplicada </t>
  </si>
  <si>
    <t>Estrategia informativa interna en medios análgos aplicada</t>
  </si>
  <si>
    <t xml:space="preserve">Campañas de sensibilización solicitadas realizadas </t>
  </si>
  <si>
    <t xml:space="preserve">Plan Maestro de Comunicaciones para público externo, aplicado </t>
  </si>
  <si>
    <t>Estrategia informativa externa en medios digitales y medios análogos, aplicada</t>
  </si>
  <si>
    <t xml:space="preserve"> Servicio al ciudadano con calidad.</t>
  </si>
  <si>
    <t xml:space="preserve">Servicio al ciudadano con eficiencia y transparencia </t>
  </si>
  <si>
    <t xml:space="preserve">Sede electrónica para usuarios implementada </t>
  </si>
  <si>
    <t>Ferias de servicios realizadas</t>
  </si>
  <si>
    <t>Encuestas realizadas</t>
  </si>
  <si>
    <t>Documento de política institucional del servicio al ciudadano implementada</t>
  </si>
  <si>
    <t xml:space="preserve"> Modernización Institucional</t>
  </si>
  <si>
    <t>Modernización del sistema de administración de los bienes muebles e inmuebles del Itagüí</t>
  </si>
  <si>
    <t>Estrategia para la administración de los bienes muebles e inmuebles  formulada e implementada</t>
  </si>
  <si>
    <t xml:space="preserve">Servicio Eficiente y cercano al ciudadano </t>
  </si>
  <si>
    <t>oficinas de Atención al ciudadano descentralizadas (en Corregimiento y en Cubo)</t>
  </si>
  <si>
    <t>Datacenter modernizado</t>
  </si>
  <si>
    <t>Dirección TIC</t>
  </si>
  <si>
    <t xml:space="preserve">Modernización institucional para una cuidad de oportunidades </t>
  </si>
  <si>
    <t>Instituto de Cultura, Recreación y Deporte creado</t>
  </si>
  <si>
    <t>Secretarías de la Familia, Seguridad, Privada y de Comunicaciones, creadas</t>
  </si>
  <si>
    <t>Dirección de Desarrollo Económico, creada</t>
  </si>
  <si>
    <t xml:space="preserve"> Fortalecimiento de las finanzas municipales</t>
  </si>
  <si>
    <t xml:space="preserve">FORTALECIMIENTO DE LAS FINANZAS MUNICIPALES DE ITAGUI </t>
  </si>
  <si>
    <t xml:space="preserve">Cartera de difícil recaudo depurada </t>
  </si>
  <si>
    <t>Calificación anual Fitch Ratings realizada</t>
  </si>
  <si>
    <t>AA+ y F1+</t>
  </si>
  <si>
    <t>Índice de solvencia sostenido</t>
  </si>
  <si>
    <t>&lt;40</t>
  </si>
  <si>
    <t>&lt;40%</t>
  </si>
  <si>
    <t>Índice de sostenibilidad disminuido a niveles óptimos</t>
  </si>
  <si>
    <t>&lt;80</t>
  </si>
  <si>
    <t>&lt;80%</t>
  </si>
  <si>
    <t>ICLD recaudados efectivamente</t>
  </si>
  <si>
    <t>Índice de Gastos de funcionamiento sostenidos</t>
  </si>
  <si>
    <t>&lt;35</t>
  </si>
  <si>
    <t>&lt;35%</t>
  </si>
  <si>
    <t>Transferencias de Integración Regional anual aplicadas</t>
  </si>
  <si>
    <t>Número </t>
  </si>
  <si>
    <t>Trasformación Digital</t>
  </si>
  <si>
    <t>Ciudadanos capacitados en TIC</t>
  </si>
  <si>
    <t>Ciudadanos que utilizan trámites y servicios digitales identificados</t>
  </si>
  <si>
    <t xml:space="preserve">Sistemas de información interconectados </t>
  </si>
  <si>
    <t>Iincrementar</t>
  </si>
  <si>
    <t xml:space="preserve">Servicios públicos transformados digitalmente. </t>
  </si>
  <si>
    <t>Documento de Política institucional de seguridad y privacidad implementada</t>
  </si>
  <si>
    <t>Itagüí Inteligente y Digital</t>
  </si>
  <si>
    <t>Usuarios rurales con acceso a internet</t>
  </si>
  <si>
    <t>Escenarios culturales, recreativos y deportivos de la ciudad conectados.</t>
  </si>
  <si>
    <t>Servicios apoyados por App móvil.</t>
  </si>
  <si>
    <t xml:space="preserve">NOS DEBE DAR 15 </t>
  </si>
  <si>
    <t xml:space="preserve"> Instrumentos de Planificación</t>
  </si>
  <si>
    <t>Revision y ajuste del plan de ordenamiento territorial</t>
  </si>
  <si>
    <t>Plan de ordenamiento territorial formulado</t>
  </si>
  <si>
    <t>Departamento Administrativo de Planeación</t>
  </si>
  <si>
    <t>Implementacion del ordenamiento territorial</t>
  </si>
  <si>
    <t>Sistema de información geográfico  implementado (SIG)</t>
  </si>
  <si>
    <t xml:space="preserve"> Expediente para la administración  y seguimiento a la información del POT implementado </t>
  </si>
  <si>
    <t>Desarrollo de áreas con alta vulnerabilidad territorial</t>
  </si>
  <si>
    <t>Fortalececimiento  del habitat, por la dignidad de los moradores del corregimiento El manzanillo</t>
  </si>
  <si>
    <t>Estrategia de integración de las dimensiones del desarrollo corregimental implementada en con la oferta pública</t>
  </si>
  <si>
    <t>Conservación Catastral Dinámica</t>
  </si>
  <si>
    <t>CONSERVACIÓN CATASTRAL DINÁMICA DE  ITAGUI</t>
  </si>
  <si>
    <t>Predios de la base catastral conservados</t>
  </si>
  <si>
    <t>Reconformación económica y social frente a la covid-19.</t>
  </si>
  <si>
    <t>Apoyo a los diferentes sectores productivos frente al Covid-19 en el municipio de Itagüí</t>
  </si>
  <si>
    <t>Apoyo para conservación de los empleos en las unidades económicas con asiento en la ciudad.</t>
  </si>
  <si>
    <t>Colocación de recurso para el apalancamiento financiero de las unidades económicas asentadas en Itagüí.</t>
  </si>
  <si>
    <t>Servicio de gestión para la generación de empleo.</t>
  </si>
  <si>
    <t>Estrategia de estímulo empresarial dirigido a las unidades productivas que fomenten la empleabilidad de habitantes de Itagüí.</t>
  </si>
  <si>
    <t>Desarrollo  estrategico para la reactivación económica en el municipio de Itagüí</t>
  </si>
  <si>
    <t>Estrategia de ayudas de apoyo solidario para la atención a grupos vulnerables.</t>
  </si>
  <si>
    <t>Estrategia de apoyo logístico para la atención de la emergencia generada por la covid-19.</t>
  </si>
  <si>
    <t>Documento Plan Covid-19 para la ciudad de Itagüí formulado</t>
  </si>
  <si>
    <t>PARTICIPACIÓN PARA LA GOBERNANZA</t>
  </si>
  <si>
    <t>Participación ciudadana y política y respeto por los derechos humanos y diversidad.</t>
  </si>
  <si>
    <t>Fortalecimiento de la participación ciudadana</t>
  </si>
  <si>
    <t xml:space="preserve">Un sistema municipal de participación conformado por instancias territoriales, sectoriales y poblacionales </t>
  </si>
  <si>
    <t xml:space="preserve">Secretaría de Participación Ciudadana </t>
  </si>
  <si>
    <t>Proyecto de acuerdo de la política pública</t>
  </si>
  <si>
    <t xml:space="preserve">Portafolio de Servicios con iniciativas comunitarias  implementado con Presupuesto participativo  </t>
  </si>
  <si>
    <t xml:space="preserve">Programa de formación política y liderazgo creado </t>
  </si>
  <si>
    <r>
      <t xml:space="preserve">Un plan estratégico </t>
    </r>
    <r>
      <rPr>
        <sz val="8"/>
        <color rgb="FF00B050"/>
        <rFont val="Arial Narrow"/>
        <family val="2"/>
      </rPr>
      <t xml:space="preserve">de apropiación de la cultura de participación </t>
    </r>
    <r>
      <rPr>
        <sz val="8"/>
        <color rgb="FF000000"/>
        <rFont val="Arial Narrow"/>
        <family val="2"/>
      </rPr>
      <t>, formulado e implementado</t>
    </r>
  </si>
  <si>
    <r>
      <t>Plan estratégico  d</t>
    </r>
    <r>
      <rPr>
        <sz val="8"/>
        <color rgb="FF00B050"/>
        <rFont val="Arial Narrow"/>
        <family val="2"/>
      </rPr>
      <t>e descentralización para la promoción de la participación ciudadana</t>
    </r>
    <r>
      <rPr>
        <sz val="8"/>
        <color rgb="FF000000"/>
        <rFont val="Arial Narrow"/>
        <family val="2"/>
      </rPr>
      <t xml:space="preserve">, formulado </t>
    </r>
  </si>
  <si>
    <t>Encuentros descentralizados</t>
  </si>
  <si>
    <t>Fortalecimiento de las Organizaciones Comunales</t>
  </si>
  <si>
    <t>Asistencia a las Organizaciones Comunales</t>
  </si>
  <si>
    <t>Plan de asesoría técnica diseñado e implementado</t>
  </si>
  <si>
    <t>Organizaciones comunales acompañadas</t>
  </si>
  <si>
    <t>Sistema de información para la gestión administrativa de inspección, vigilancia y control con aplicativo implementado</t>
  </si>
  <si>
    <t>Plan de comunicación comunitario diseñado e implementado</t>
  </si>
  <si>
    <t>Fortalecimiento de las Juntas Administradoras Locales</t>
  </si>
  <si>
    <t>Apoyo a las Juntas Administradoras Locales</t>
  </si>
  <si>
    <r>
      <t xml:space="preserve">Plan de acción de acompañamiento </t>
    </r>
    <r>
      <rPr>
        <sz val="8"/>
        <color rgb="FF00B050"/>
        <rFont val="Arial Narrow"/>
        <family val="2"/>
      </rPr>
      <t xml:space="preserve">a las Juntas Administradoras Locales </t>
    </r>
    <r>
      <rPr>
        <sz val="8"/>
        <color rgb="FF000000"/>
        <rFont val="Arial Narrow"/>
        <family val="2"/>
      </rPr>
      <t>diseñado e implementado</t>
    </r>
  </si>
  <si>
    <t>Participación Ciudadana y Política y Respeto por los Derechos Humanos y Diversidad Sexual</t>
  </si>
  <si>
    <t>Generación de acciones para la participación de la ciudadanía diversa</t>
  </si>
  <si>
    <t>Plan de acción de la política pública implementado.</t>
  </si>
  <si>
    <t>Organizaciones sociales acompañadas por demanda al 100%</t>
  </si>
  <si>
    <t>Observatorio de Población Sexualmente Diversa conformado.</t>
  </si>
  <si>
    <t>Instancia poblacional asistida y apoyada a través de un plan de trabajo (Mesa Diversidad Sexual).</t>
  </si>
  <si>
    <t>Participación ciudadana y política y respeto por los derechos humanos y diversidad de la población afrodescendiente</t>
  </si>
  <si>
    <t>Generación de acciones para la participación de la ciudadanía afrodescendiente</t>
  </si>
  <si>
    <t xml:space="preserve">Caracterización realizada a la población afrodescendiente </t>
  </si>
  <si>
    <t>Política Pública afrodescendiente formulada, aprobada e implementada</t>
  </si>
  <si>
    <t xml:space="preserve">Organizaciones sociales acompañadas con asistencia </t>
  </si>
  <si>
    <t>Instancia poblacional asistidas y apoyadas a través de un plan de trabajo (Comité Afrodescendiente)</t>
  </si>
  <si>
    <t>Sistema de información diseñado e implementado a través de repositorio de documentación bibliográfica.</t>
  </si>
  <si>
    <t>Documentos de archivo o colecciones documentales de memoria cultural afro acopiados, procesados técnicamente y puestos al servicio de la sociedad.</t>
  </si>
  <si>
    <t>Participación Ciudadana y Política y Respeto por los Derechos Humanos y Diversidad Étnica</t>
  </si>
  <si>
    <t>Asistencia a población etnic</t>
  </si>
  <si>
    <t>Colectivos y/o organizaciones atendidas que demanden la oferta institucional</t>
  </si>
  <si>
    <t>Participación Ciudadana y Política y Respeto por los Derechos Humanos y Libertad de Creencias.</t>
  </si>
  <si>
    <t>Integración sector interreligioso</t>
  </si>
  <si>
    <t xml:space="preserve">Servicio de información implementado   </t>
  </si>
  <si>
    <t xml:space="preserve">Asistencia a las organizaciones basadas en la fe que demanden atención </t>
  </si>
  <si>
    <t>Instancia sectorial de coordinación institucional asistidas y apoyadas (mesa sector interreligioso)</t>
  </si>
  <si>
    <t xml:space="preserve">Eventos de ciudad, realizados  </t>
  </si>
  <si>
    <t>Promoción y acceso efectivo a procesos de participación ciudadana con oportunidades para los jóvenes.</t>
  </si>
  <si>
    <t>Desarrollo de Ciudadanía Juvenil</t>
  </si>
  <si>
    <t>Sistema de Información digital actualizado.</t>
  </si>
  <si>
    <t>Semanas de las juventudes conmemoradas</t>
  </si>
  <si>
    <t>Eventos realizados en espacios públicos.</t>
  </si>
  <si>
    <t>Servicio de difusión implementado.</t>
  </si>
  <si>
    <t xml:space="preserve"> Número </t>
  </si>
  <si>
    <t xml:space="preserve"> Incrementar</t>
  </si>
  <si>
    <t>Plan estratégico documentado de adopción de de nuevos lenguajes y narrativas cercanas a la ciudadanía juvenil realizado.</t>
  </si>
  <si>
    <r>
      <t>Programas ejecutados, p</t>
    </r>
    <r>
      <rPr>
        <sz val="8"/>
        <color rgb="FF00B050"/>
        <rFont val="Arial Narrow"/>
        <family val="2"/>
      </rPr>
      <t xml:space="preserve">ara el bienestar y la garantía de derechos  de los jóvenes </t>
    </r>
  </si>
  <si>
    <t>Jóvenes atendidos por demanda.</t>
  </si>
  <si>
    <t>Servicios de asistencia técnica para el fortalecimiento de iniciativas locales juveniles según demanda.</t>
  </si>
  <si>
    <t>Servicio de gestión para la incidencia en el posicionamiento de los temas de juventud en la agenda pública implementado.</t>
  </si>
  <si>
    <t>NUEVO PLAN DE DESARROLLO</t>
  </si>
  <si>
    <t xml:space="preserve">PLAN INDICATIVO </t>
  </si>
  <si>
    <t>UNIDAD RESPONSABLE</t>
  </si>
  <si>
    <t xml:space="preserve">ACTIVIDADES </t>
  </si>
  <si>
    <t xml:space="preserve">PROYECCIÓN PRESUPUESTAL VIGENCIA 2020 </t>
  </si>
  <si>
    <t xml:space="preserve">HOMOLOGACIÓN PRESUPUESTAL </t>
  </si>
  <si>
    <t xml:space="preserve">PROYECTO PRIMER SEMESTRE </t>
  </si>
  <si>
    <t xml:space="preserve">RUBRO </t>
  </si>
  <si>
    <t xml:space="preserve">VALOR </t>
  </si>
  <si>
    <t>Formular y aprobar el Plan Institucional de Seguridad y Convivencia Ciudadana 2020-2023</t>
  </si>
  <si>
    <t>Realizar el seguimiento y evaluación de los programas y acciones establecidas en el PISCC</t>
  </si>
  <si>
    <t>Evaluar el Plan Institucional de Seguridad y Convivencia Ciudadana 2020-2023</t>
  </si>
  <si>
    <t>Verificación de necesidades de elementos de protección para la Policía Nacional de acuerdo al Plan Institucional de Seguridad y Convivencia Ciudadana</t>
  </si>
  <si>
    <t>FORTALECIMIENTO DE LAS INSTITUCIONES DE SEGURIDAD Y JUSTICIA</t>
  </si>
  <si>
    <t>13040201010101  01</t>
  </si>
  <si>
    <t>Servicio de apoyo integral</t>
  </si>
  <si>
    <t>13040201010101  23</t>
  </si>
  <si>
    <t xml:space="preserve">FORMACIÓN PARA LA PROMOCIÓN DE LA CONVIVENCIA CIUDADANA Y DERECHOS HUMANOS </t>
  </si>
  <si>
    <t>13040201020301  01</t>
  </si>
  <si>
    <t>Entrega de requerimiento a la Policía Nacional concertados en el Plan Integral de Seguridad y Convivencia Ciudadana</t>
  </si>
  <si>
    <t>Entrega de requerimiento al Ejercito Nacional concertados en el Plan Integral de Seguridad y Convivencia Ciudadana</t>
  </si>
  <si>
    <t>Presentación proyecto para gestionar nuevas cámaras de seguridad</t>
  </si>
  <si>
    <t xml:space="preserve">Mantenimiento en la garantía del buen funcionamiento del Sistema de vigilancia en funcionamiento   </t>
  </si>
  <si>
    <t>Realizar los estudios previos y de factibilidad de adquisición de caninos para la lucha contra el microtráfico</t>
  </si>
  <si>
    <t xml:space="preserve">Realizar contrato para la adopción de caninos en la lucha contra el microtráfico </t>
  </si>
  <si>
    <t>Mantenimiento  en la garantía la vigencia a los convenios para el aumento del pie de fuerza</t>
  </si>
  <si>
    <t>Crear y poner en funcionamiento sistema de comunicación móvil con la comunidad</t>
  </si>
  <si>
    <t xml:space="preserve">Entrega de recompensas a satisfacción acorde a lo aprobado en Consejo y mediante resolución </t>
  </si>
  <si>
    <t>Garantizar el adecuado funcionamiento técnico y operativo de los cuadrantes</t>
  </si>
  <si>
    <t>Fortalecimiento del pie de fuerza acorde al estudio realizado</t>
  </si>
  <si>
    <t>Realizar eventos de control, puestos de control o actividades de control en el territorio del municipio.</t>
  </si>
  <si>
    <t xml:space="preserve">Atención oportuna inmediata y eficaz a los ciudadanos que demanden el servicio </t>
  </si>
  <si>
    <t xml:space="preserve">Mujeres y Niños, Niñas y Adolescentes
atendidas </t>
  </si>
  <si>
    <r>
      <t>Incrementar</t>
    </r>
    <r>
      <rPr>
        <strike/>
        <sz val="7"/>
        <color rgb="FF000000"/>
        <rFont val="Arial Narrow"/>
        <family val="2"/>
      </rPr>
      <t xml:space="preserve"> </t>
    </r>
  </si>
  <si>
    <t>Atención oportuna inmediata y eficaz con enfoque de genero</t>
  </si>
  <si>
    <t>Realizar acciones de protección a los niños, niñas y mujeres con enfoque de genero</t>
  </si>
  <si>
    <t>Gestión para la puesta en funcionamiento de la Unidad de reacción contra el microtráfico y hurto en Itagüí.</t>
  </si>
  <si>
    <t>0.33</t>
  </si>
  <si>
    <t>0.34</t>
  </si>
  <si>
    <t>Realizar el estudio de factibilidad para la Unidad Permanente de Derechos Humanos</t>
  </si>
  <si>
    <t>Poner en funcionamiento la unidad permanente de Derechos Humanos</t>
  </si>
  <si>
    <t>Realizar Consejos de Seguridad y Convivencia Ciudadana</t>
  </si>
  <si>
    <t>Realizar Comités Territoriales de Orden Público</t>
  </si>
  <si>
    <t xml:space="preserve">Identificar los barrios, sectores, comunas y/o veredas mayormente afectados o impactados por eventos delictivos </t>
  </si>
  <si>
    <t xml:space="preserve">Desarrollar los encuentros comunitarios en los barrios y/o comunas, sectores, veredas </t>
  </si>
  <si>
    <t>Diseñar el Plan de capacitaciones</t>
  </si>
  <si>
    <t>Dotar elementos necesarios para el desarrollo.</t>
  </si>
  <si>
    <t>Convocar, Programar y Ejecutar la oferta disponible en el plan de capacitaciones</t>
  </si>
  <si>
    <t>Hacer seguimiento y evaluación de las actividades pedagógicas</t>
  </si>
  <si>
    <t xml:space="preserve">Recolección y estructuración de la información </t>
  </si>
  <si>
    <t>Diseñar, imprimir y difundir el Boletín Técnico</t>
  </si>
  <si>
    <t>Convocar, Programar y Ejecutar las actividades programadas</t>
  </si>
  <si>
    <t>Diseñar Metodologías</t>
  </si>
  <si>
    <t>Diseñar Metodologías para el desarrollo de Eventos o campañas de divulgación</t>
  </si>
  <si>
    <t>Fortalecimiento, acompañamiento y apoyo a los Consejos y Mesa</t>
  </si>
  <si>
    <t>Operación de la Escuela Municipal de Derechos Humanos</t>
  </si>
  <si>
    <t xml:space="preserve">Atención y asesoría en Derechos Humanos a la población vulnerable  </t>
  </si>
  <si>
    <t>Realizar actividades academicas-ludicas o recreativas en fomento de los derechos y libertades fundamentales</t>
  </si>
  <si>
    <t xml:space="preserve">0.25 </t>
  </si>
  <si>
    <t>Formular protocolo de lineamientos técnicos</t>
  </si>
  <si>
    <t>Brindar apoyo y acompañamiento en la construcción de entornos protectores escolares</t>
  </si>
  <si>
    <t>Activar acciones de la mesa interinstitucional</t>
  </si>
  <si>
    <t xml:space="preserve">Beneficiar a las familias de la Población carcelaria con oferta pública </t>
  </si>
  <si>
    <t>Realizar acciones tendientes a la articulación y atención de esta población</t>
  </si>
  <si>
    <t>Asistencia y participación en las reuniones de la Mesa en contra del ESCNNA</t>
  </si>
  <si>
    <t>Brindar apoyo y acompañamiento en la construcción de entornos protectores en espacio público</t>
  </si>
  <si>
    <t>Realizar las gestiones para la asistencia tecnica y el manejo operativo de la justicia</t>
  </si>
  <si>
    <t>Fortalecimiento a las instituciones de Justicia y Seguridad Itagui</t>
  </si>
  <si>
    <t>Realizar las gestiones para la factibilidad de la carcel metropolitana</t>
  </si>
  <si>
    <t>Realizar las gestiones para documentar los lineamientos tecnicos y reglamentar la ley 1801 de 2016</t>
  </si>
  <si>
    <t>13040201010103  73</t>
  </si>
  <si>
    <t xml:space="preserve">Realizar las gestiones para la formacion de los servidores publicos de la Secretaria de Gobierno </t>
  </si>
  <si>
    <t>13040201010104  73</t>
  </si>
  <si>
    <t>Entregar auxilios funerarios a la poblacion vulnerable</t>
  </si>
  <si>
    <t xml:space="preserve">Realizar las gestiones para el control y vigilancia  de metrologia legal </t>
  </si>
  <si>
    <t>Realizar las gestiones para la atencion a la poblacion carcelaria del municipio</t>
  </si>
  <si>
    <t>Caracterizar los puntos de concentración de ventas estacionadas sin autorización en el espacio público</t>
  </si>
  <si>
    <t>Consolidacion y apropiacion del espacio publico</t>
  </si>
  <si>
    <t>13040201040201  01</t>
  </si>
  <si>
    <t xml:space="preserve">Realizar Visitas de control en espacio público 
</t>
  </si>
  <si>
    <t xml:space="preserve">Realizar Convenio Vigías y gestores del espacio público  </t>
  </si>
  <si>
    <t>Realizar las Jornadas Casa de Justicia Móvil</t>
  </si>
  <si>
    <t>Fortalecimiento de Casa de Justicia Itagui</t>
  </si>
  <si>
    <t>13040201020401-01</t>
  </si>
  <si>
    <t>Realizar talleres de capacitación en rutas de acceso a la justicia y derechos</t>
  </si>
  <si>
    <t>Formular proyecto para la Creación del Centro de Conciliación propio</t>
  </si>
  <si>
    <t>Realizar adecuaciones para el funcionamiento del Centro de Conciliación propio</t>
  </si>
  <si>
    <t>Gestionar el funcionamiento del Centro de Conciliación propio</t>
  </si>
  <si>
    <t>Gestionar la capacitación a servidores públicos en métodos de resolución de conflictos.</t>
  </si>
  <si>
    <t>Realizar la atención de niños Niños, niñas, adolescentes y jóvenes y sus familias para el restablecimiento de derechos en caso de violencia intrafamiliar o sexual</t>
  </si>
  <si>
    <t>Realizar la atención psicosocial a niños, niñas y adolescentes víctimas de violencia intrafamiliar o sexual y sus familias</t>
  </si>
  <si>
    <t>Realizar la atención psicosocial a familias en situación de vulnerabilidadad por eventos de violencia doméstica</t>
  </si>
  <si>
    <t xml:space="preserve">Realizar convenio para la contratación de CAE para el restablecimiento de derechos de niños,niñas y adolescentes </t>
  </si>
  <si>
    <t>Niños, niñas y adolescentes todos protegidos</t>
  </si>
  <si>
    <t>13040105010101  01</t>
  </si>
  <si>
    <t>Personas orientadas   en casos de violencias contra las mujeres.</t>
  </si>
  <si>
    <t xml:space="preserve">
Realizar la atención y orientación a mujeres en situación de violencia intrafamiliar
</t>
  </si>
  <si>
    <t>Realizar convenios para hogares de paso para mujeres en situación de violencia intrafamiliar</t>
  </si>
  <si>
    <t>Realizar la defensa técnica de mujeres víctimas de violencia</t>
  </si>
  <si>
    <t>Talleres  de prevención de violencia intrafamiliar y sexual</t>
  </si>
  <si>
    <t xml:space="preserve">NUEVO </t>
  </si>
  <si>
    <t>Realizar campañas de sensibilización sobre reglamentación de control urbanístico.</t>
  </si>
  <si>
    <t xml:space="preserve">Realizar y terminar los Procesos sancionatorios de infracción urbanística , cada uno con su respectivo acto administrativo  </t>
  </si>
  <si>
    <t xml:space="preserve">Formacion para la promocion de la convivencia ciudadana y Derechos Humanos
</t>
  </si>
  <si>
    <t>13040201020301 01</t>
  </si>
  <si>
    <t xml:space="preserve">Realizar operativos  de control a la Publicidad Exterior Visual instalada y desmonte de vallas- pasacalles - avisos de acercamiento- pendones   que no cumplen con el permiso otorgado de la publicidad exterior </t>
  </si>
  <si>
    <t>Entregar apoyo compensatorio para la participación de la Mesa de víctimas</t>
  </si>
  <si>
    <t xml:space="preserve">ASISTENCIA Y ATENCIÓN  INTEGRAL A VÍCTIMAS ITAGÜÍ </t>
  </si>
  <si>
    <t>13040202030101  01</t>
  </si>
  <si>
    <t>Realizar  actos de conmemoración a víctimas del conflicto armado</t>
  </si>
  <si>
    <t>Trámitar  y entregar ayuda humanitaria inmediata en alimentación, arrendamiento o albergue temporal, utilencilios de aseos y transporte</t>
  </si>
  <si>
    <t>Trámitar y entregar ayuda humanitaria en emergencia (futuras contingencias)</t>
  </si>
  <si>
    <t>Realizar la articulación para diligenciamiento de RUSICST, Tablero PAT, SIGO, FUT (2 actualizaciones anuales)</t>
  </si>
  <si>
    <t xml:space="preserve">Sensibilizar a la población en temas de Paz, Reintegración y/o Reincorporación. </t>
  </si>
  <si>
    <t xml:space="preserve">Atencion a la poblacion reintegrada </t>
  </si>
  <si>
    <t xml:space="preserve">Realizar actividades pedagógicas para la prevención del reclutamiento o utilización de NNA </t>
  </si>
  <si>
    <t>Promocion para la paz y prevencion del reclutamiento</t>
  </si>
  <si>
    <t xml:space="preserve">Mantenimiento de la infraestructura vial </t>
  </si>
  <si>
    <t>Construcción de la infraestructura vial</t>
  </si>
  <si>
    <t>Determinar y adecuar las Zonas de Estacionamiento Regulado</t>
  </si>
  <si>
    <t>MODERNIZACION Y ACTUALIZACION DEL SISTEMA DE MOVILIDAD</t>
  </si>
  <si>
    <t>12040302010101  24</t>
  </si>
  <si>
    <t>Operación para la implementación del ZERI</t>
  </si>
  <si>
    <t>Contratación del mantenimiento preventivo y reparaciòn de la red semaforica</t>
  </si>
  <si>
    <t>Adquisición del Modulo de calculo de planes y tiempos para  la red semaforizada</t>
  </si>
  <si>
    <t>Realización del estudio para habilitar nuevos cruces semaforicos</t>
  </si>
  <si>
    <t>Instalación, habilitación y programación en los cruces semaforicos indicados en el estudio</t>
  </si>
  <si>
    <t>Determinar y adecuar el poligono que delimita la zona amarilla</t>
  </si>
  <si>
    <t>Determinar y adecuar los puntos de acopio de taxis</t>
  </si>
  <si>
    <r>
      <t>Contratacion para la dotación</t>
    </r>
    <r>
      <rPr>
        <sz val="8"/>
        <rFont val="Calibri"/>
        <family val="2"/>
        <scheme val="minor"/>
      </rPr>
      <t xml:space="preserve"> de uniformes</t>
    </r>
  </si>
  <si>
    <t>MEJORAMIENTO PARA LA SEGURIDAD VIAL EN PUNTOS CRITICOS DEL MUNICIPIO DE ITAGÜÍ</t>
  </si>
  <si>
    <t>12040302020301  24</t>
  </si>
  <si>
    <r>
      <rPr>
        <sz val="8"/>
        <rFont val="Calibri"/>
        <family val="2"/>
        <scheme val="minor"/>
      </rPr>
      <t>Adquisición d</t>
    </r>
    <r>
      <rPr>
        <sz val="8"/>
        <color theme="1"/>
        <rFont val="Calibri"/>
        <family val="2"/>
        <scheme val="minor"/>
      </rPr>
      <t xml:space="preserve">e  equipos tecnólogicos para el buen funcionamiento de los agentes de  transito </t>
    </r>
  </si>
  <si>
    <t xml:space="preserve">Mantimiento y adecuacion de sedes </t>
  </si>
  <si>
    <t>Adquisicion  y/o mejoramiento  de vehiculos</t>
  </si>
  <si>
    <t xml:space="preserve">Adecuación y dotación del bien inmueble </t>
  </si>
  <si>
    <t>Contratación para la prestación del servicio de gruas</t>
  </si>
  <si>
    <t>Diagnostico para determinar los sectores sin cobertura del TPC</t>
  </si>
  <si>
    <t>Implementación nuevas rutas</t>
  </si>
  <si>
    <t xml:space="preserve">Realizacion de capacitaciones en seguridad vial </t>
  </si>
  <si>
    <t>PREVENCION, SEGURIDAD Y EDUCACION VIAL</t>
  </si>
  <si>
    <t>12040302020101  24</t>
  </si>
  <si>
    <t>Realización de capacitaciones al personal administrativo</t>
  </si>
  <si>
    <t>12040302020104  24</t>
  </si>
  <si>
    <t xml:space="preserve">Comunicación de  las normas de transito a los actores viales,  incluyendo en los cruces de alta accidentalidad del Municipio </t>
  </si>
  <si>
    <t xml:space="preserve">Contrataciòn de suministro de  publicidad equipos y elementos de control </t>
  </si>
  <si>
    <t xml:space="preserve">Realizacion e implementacion del plan de movilidad </t>
  </si>
  <si>
    <t>Contrataciòn y/o convenios para la realización de pruebas toxicologicas</t>
  </si>
  <si>
    <t>Mantenimiento de la infraestructura vial</t>
  </si>
  <si>
    <t>Estudio y/o diseño para la infraestructura vial</t>
  </si>
  <si>
    <t xml:space="preserve">Construcción del espacio público o equipamiento municipal  </t>
  </si>
  <si>
    <r>
      <t>m</t>
    </r>
    <r>
      <rPr>
        <vertAlign val="superscript"/>
        <sz val="7"/>
        <color rgb="FF000000"/>
        <rFont val="Arial Narrow"/>
        <family val="2"/>
      </rPr>
      <t>2</t>
    </r>
  </si>
  <si>
    <t>Estudiosy/o diseños para la infraestructura física</t>
  </si>
  <si>
    <t>Construcción de obras para la mitigación y prevención del riesgo</t>
  </si>
  <si>
    <t xml:space="preserve"> Adquisición de predios para obras de infraestructura</t>
  </si>
  <si>
    <t xml:space="preserve"> LA DISTRIBUCIÓN DE LA META NO NO COINCIDE CON LA PROYECTADA </t>
  </si>
  <si>
    <t>Adecuación y/ o mantenimiento de bienes de uso público</t>
  </si>
  <si>
    <t>Adecuación y/ o mantenimiento la infraestructura física</t>
  </si>
  <si>
    <t>Construcción de bienes de  uso público</t>
  </si>
  <si>
    <t>Construcción de  infraestructura física</t>
  </si>
  <si>
    <t>Determinación de sectores a intervenir</t>
  </si>
  <si>
    <t>Gestión de la ejecución de las jornadas para la transformación de hábitats barriales</t>
  </si>
  <si>
    <t>Ejecución de las transformaciones barriales</t>
  </si>
  <si>
    <t>Seguimiento a las transformaciones barriales</t>
  </si>
  <si>
    <t>Identificación de beneficiarios de subsidios para mejoramiento de vivienda</t>
  </si>
  <si>
    <t>Mejoramiento Del Entorno Barrial y Veredal Itagüí</t>
  </si>
  <si>
    <t>14040106020101  01</t>
  </si>
  <si>
    <t>Asignación de subsidios para mejoramiento de vivienda</t>
  </si>
  <si>
    <t>Apoyo profesional, técnico, jurídico, social y financiero para el desarrollo del proyecto</t>
  </si>
  <si>
    <t>Ejecución de mejoramientos de vivienda</t>
  </si>
  <si>
    <t>Seguimiento, evaluación y control</t>
  </si>
  <si>
    <t>Identificación de predios baldíos sin titular</t>
  </si>
  <si>
    <t>Análisis de viabilidad para legalizar predios</t>
  </si>
  <si>
    <t>Adjudicación de predios</t>
  </si>
  <si>
    <t>Subsidio de vivienda VIS y VIP en Itagüí</t>
  </si>
  <si>
    <t>Identificación de beneficiarios de subsidios para vivienda nueva</t>
  </si>
  <si>
    <t>Incremento de la Gestión de Vivienda Itagüí</t>
  </si>
  <si>
    <t>14040106010105  34</t>
  </si>
  <si>
    <t>Adjudicación de subsidios</t>
  </si>
  <si>
    <t>Acompañamiento técnico, estudio y logística</t>
  </si>
  <si>
    <t>Preparar fase de alistamieto</t>
  </si>
  <si>
    <t>Elaborar diagnostico plan turistio ciudad itagui</t>
  </si>
  <si>
    <t>Desarrollar APP sobre el turismo de la ciudad</t>
  </si>
  <si>
    <t>Presentar mapa turistico elaborado con codigo QR</t>
  </si>
  <si>
    <t>Reunir y establecer la Mesa Turistica ciudad itagui</t>
  </si>
  <si>
    <t>Convocatoria de sectores turisticos de la ciudad para la presentación del plan</t>
  </si>
  <si>
    <t>Capacitar al personal en temas turistico</t>
  </si>
  <si>
    <t>Organización de eventos y marketing de ciudad para las fiestas navideñas</t>
  </si>
  <si>
    <t>Realización de las fiestas de la industria y la cultura</t>
  </si>
  <si>
    <t xml:space="preserve">Presentar iniciativa para promover el sector de la moda </t>
  </si>
  <si>
    <t>Proponer y diseñar el perfil para la contratación de personal especializado para la atención del punto de información</t>
  </si>
  <si>
    <t>Instalación y operación del punto de información en el municipio de itagui</t>
  </si>
  <si>
    <t xml:space="preserve">capacitación y apoyo a los pequeños productores </t>
  </si>
  <si>
    <t>Convenios  Realizados</t>
  </si>
  <si>
    <t xml:space="preserve">apoyo y seguimiento al concejo rural  </t>
  </si>
  <si>
    <t>Programación de eventos</t>
  </si>
  <si>
    <t>Eventos realizados</t>
  </si>
  <si>
    <t>Convenios realizados</t>
  </si>
  <si>
    <t>Apoyo a emprendedores</t>
  </si>
  <si>
    <t xml:space="preserve">apoyo a los nuevos emprendimientos con las mujeres rurales </t>
  </si>
  <si>
    <t>convenios  realizados</t>
  </si>
  <si>
    <t xml:space="preserve">Organizar convocatoria y divulgación de la oferta de educación en competencias laborales </t>
  </si>
  <si>
    <t xml:space="preserve">Definir programas de capacitación en compeyencias laborales, artes y oficios </t>
  </si>
  <si>
    <t>Ejecutar jornadas de capacitación para la comunidad convocada</t>
  </si>
  <si>
    <t xml:space="preserve">Encontrar entidad idónea para la sensibilización empresarial </t>
  </si>
  <si>
    <t xml:space="preserve">Realizar convenio Y/o alizanza con la entidad seleccionada para la capacitación a empresarios </t>
  </si>
  <si>
    <t>Selección de empresarios para la capacitación</t>
  </si>
  <si>
    <t xml:space="preserve">Realizar jornadas de sensibilización a los empresarios </t>
  </si>
  <si>
    <t>Ejecutar convenios con instituciones técnicas de educación</t>
  </si>
  <si>
    <t>Realizar y socializar Modelo de inclusión laboral con enfoque diferencial</t>
  </si>
  <si>
    <t xml:space="preserve">Elaborar proyecto de viabilidad, reglamento y hacer solicitud  al Servicio Público de Empleo, para que la agencia quede a cargo del Municipio de Itagüí </t>
  </si>
  <si>
    <t>Trasladar y transformar física, técnica y financieramente la agencia de empleo del Municipio de Itagüí</t>
  </si>
  <si>
    <t>Hacer campañas de difusión de la agencia de empleo y sus servicios en favor de la empleabilidad del Municipio</t>
  </si>
  <si>
    <t>Definir logística y presupuesto para la realización de las ferias de empleo</t>
  </si>
  <si>
    <t xml:space="preserve">Hacer convocatoria de oferentes y buscadores de empleo </t>
  </si>
  <si>
    <t>Realizar feria de empleo y análisis de resultados de empleabilidad</t>
  </si>
  <si>
    <t>Hacer seguimiento a los registros de oferentes y buscadores de empleo y cruzar información de oferta y demanda de empleo</t>
  </si>
  <si>
    <t>Realizar intermediación laboral y direccionar al buscador de empleo a través de la plataforma SISE al oferente</t>
  </si>
  <si>
    <t xml:space="preserve">Hacer seguimiento de la efectividad de la gestión de colocación </t>
  </si>
  <si>
    <t xml:space="preserve">Realización de Reuniones, pro del fortalecimiento Sectorial </t>
  </si>
  <si>
    <t>Estrategias de acompañamiento a los consejos empresariales sectoriales</t>
  </si>
  <si>
    <t>Realización de Convenios para el fortalecimiento empresarial</t>
  </si>
  <si>
    <t xml:space="preserve">Ejecutar convenios y formar personas competencias empresariales </t>
  </si>
  <si>
    <t xml:space="preserve">Realización de Capacitaciones para el fortalecimiento Empresarial </t>
  </si>
  <si>
    <t>Analizar las capacitaciones mas relevantes de acuerdo a las necesidades del empresariado Municipal</t>
  </si>
  <si>
    <t>Realización de capacitaciones a Empresarios del municipio de Itagüí</t>
  </si>
  <si>
    <t>Apoyo a las iniciativas del sector</t>
  </si>
  <si>
    <t>Realizar Asesorias  y capacitaciones para la creación de unidades productivas</t>
  </si>
  <si>
    <t>Vinculacion de unidades productivas a convocatorias de emprendimiento</t>
  </si>
  <si>
    <t>Estructuración de la estretegía de formalización</t>
  </si>
  <si>
    <t>Logistica de escenarios y mercadeo de la formacion a brindar</t>
  </si>
  <si>
    <t>Asesoramiento y capacitación de Empresas para su formalización</t>
  </si>
  <si>
    <t>Estudio de caracterización de unidades productivas</t>
  </si>
  <si>
    <t>Elaboración del documento de caracterización</t>
  </si>
  <si>
    <t>Realizar estudio demografico, territorial y locativo de la primera etapa del grafisur.</t>
  </si>
  <si>
    <t>Hacer el plan de acción para la implementación del proyecto.</t>
  </si>
  <si>
    <t>Elaborar estudio previo para la implementación del nucleo de innovación</t>
  </si>
  <si>
    <t>Obtener la dotación de equipos tecnicos, muebles y enseres  para el Nucleo de Innovación.</t>
  </si>
  <si>
    <t>Ejecutar las acciones de puesta en marcha del Nucleo de innovación.</t>
  </si>
  <si>
    <t>Organizar ferias de emprendimiento en temas de economía creativa.</t>
  </si>
  <si>
    <t>Ejecutar ferias de economia creativa.</t>
  </si>
  <si>
    <t>Asesorar emprendedores de la economia creativa.</t>
  </si>
  <si>
    <t>Apoyar la participación de emprendedores en ferias y/o plataformas  de economia creativa.</t>
  </si>
  <si>
    <t>Caracterizar los emprendimientos y empresas de economia creativa en la ciudad.</t>
  </si>
  <si>
    <t>Planear las ruedas de negocios para emprendedores.</t>
  </si>
  <si>
    <t>Ejecutar  con  los empresarios y  emprenedores de economia creativa de Itagüí, las ruedas de negocio.</t>
  </si>
  <si>
    <t>Elaborar la ruta  para emprendedores de la economia creativa de itagui</t>
  </si>
  <si>
    <t>Publicar la ruta  de economia creativa a los emprendedores de la ciudad.</t>
  </si>
  <si>
    <t>Organizar eventos que reunan el sector de la economía creativa de Itagüí.</t>
  </si>
  <si>
    <t>Realizar convocatoria para la participación en la entrega de estimulos a la economía creativa.</t>
  </si>
  <si>
    <t>Entregar estimulos a emprendedores de economia creativa  de Itagüí.</t>
  </si>
  <si>
    <t>Promover alianzas  con entidades publico privadas para el desarrollo audivisual de itagüí.</t>
  </si>
  <si>
    <t>Capacitar en temas relacionados con economia creativa.</t>
  </si>
  <si>
    <t>Promover Alianzas con las diferentes instituciones locales, regionales, nacionales o internacionales para la articulación de las industrias creativas.</t>
  </si>
  <si>
    <r>
      <t>  </t>
    </r>
    <r>
      <rPr>
        <sz val="11"/>
        <color rgb="FF222222"/>
        <rFont val="Calibri"/>
        <family val="2"/>
        <scheme val="minor"/>
      </rPr>
      <t>Fortalecimiento de la gestión para el mejoramiento de la calidad en los servicios que oferta la Secretaría de Salud y Protección Social a la población del municipio de Itagüí</t>
    </r>
  </si>
  <si>
    <t>Promover  el fortalecimiento de los grupos culturales y artisticos.</t>
  </si>
  <si>
    <t>APOYO A LA FORMACION ARTISTICA Y CULTURAL</t>
  </si>
  <si>
    <t>010401020203</t>
  </si>
  <si>
    <t>Proyectar en la agenda cultural los grupos culturales y artisticos del municipio.</t>
  </si>
  <si>
    <t>Identificar los grupos artísticos y culturales.</t>
  </si>
  <si>
    <t>Definir estrategias para el fortalecimiento de los grupos artísticos y culturales.</t>
  </si>
  <si>
    <t>Diseñar el plan de formación artística y cultural.</t>
  </si>
  <si>
    <t>Desarrollar el plan de formación artística y cultural</t>
  </si>
  <si>
    <t>Programas de formación artística y cultural realizados en el corregimiento</t>
  </si>
  <si>
    <t>Realizar diagnóstico de las necesidades de formación artística en el corregimiento</t>
  </si>
  <si>
    <t>Diseñar el plan de formación artística y cultural en el corregimiento.</t>
  </si>
  <si>
    <t>Implentar el plan de formación artistica y cultural en el corregimiento.</t>
  </si>
  <si>
    <t>Dotación de Instrumentos, insumos y equipos disponibles para el desarrollo de actividades artísticas</t>
  </si>
  <si>
    <t>Realizar inventario de instrumentos, insumos y equipos para el desarrollo de las actividades artísticas.</t>
  </si>
  <si>
    <t>Adquirir los instrumentos, insumos y equipos para el desarrollo de las actividades artísticas.</t>
  </si>
  <si>
    <t>Elaborar el manual de uso para los centros culturales.</t>
  </si>
  <si>
    <t>Dotar y adecuar los centros culturales</t>
  </si>
  <si>
    <t>Programar acciones socioculturales en comunas y el corregimiento</t>
  </si>
  <si>
    <t>Ejecutar actividades ludico artisticas de formación socio cultural.</t>
  </si>
  <si>
    <t>Diseñar la implementación de campañas de cultura ciudadana.</t>
  </si>
  <si>
    <t>Ejecutar las campañas de cultura ciudadana</t>
  </si>
  <si>
    <t>CONTRIBUCION AL FOMENTO Y PROMOCION CULTURAL</t>
  </si>
  <si>
    <t>010401020202</t>
  </si>
  <si>
    <t>Caracterizar los actores culturales y artistas del territorio.</t>
  </si>
  <si>
    <t>Realizar estrategias comunicativas de difusión del inventario de actores.</t>
  </si>
  <si>
    <t>Diseñar el plan de estímulos para creadores y artístas.</t>
  </si>
  <si>
    <t>Convocar y asignar estímulos a creadores y artístas.</t>
  </si>
  <si>
    <t>Diseñar el plan municipal de festivales y concursos.</t>
  </si>
  <si>
    <t>Convocar y realizar festivales y concursos.</t>
  </si>
  <si>
    <t>Definir la agenda cultural municipal.</t>
  </si>
  <si>
    <t>Ejecutar la agenda cultural municipal</t>
  </si>
  <si>
    <t>Afectar el predio objeto del producto</t>
  </si>
  <si>
    <t xml:space="preserve">Ejecutar las acciones necesarias para la creacion del parque de los petroglifos del barrio El Rosario. </t>
  </si>
  <si>
    <t>Recabar la informacion con la comunidad en reuniones barriales.</t>
  </si>
  <si>
    <t>Elaborar con el material seleccionado los documentos audiovisuales y bibliograficos</t>
  </si>
  <si>
    <t>Establecer el cronograma,  las Obras, los  Artistas y los lugares</t>
  </si>
  <si>
    <t>Ejecutar las exposiciones itinerantes dentro del marco de la Agenda Cultural mensual.</t>
  </si>
  <si>
    <t>Establecer las convocatorias para la seleccion de los consejeros y  sus reuniones.</t>
  </si>
  <si>
    <t>FORTALECIMIENTO DEL SISTEMA MUNICIPAL DE CULTURA</t>
  </si>
  <si>
    <t>010401020101</t>
  </si>
  <si>
    <t>Reunir a los miembros del Consejo Municipal de Cultura.</t>
  </si>
  <si>
    <t>Establecer el cronograma de las jornadas de motivaciòn, sus fechas, lugares y horarios.</t>
  </si>
  <si>
    <t>Ejecutar jornadas de motivaciòn.</t>
  </si>
  <si>
    <t>Proponer los ajustes al Plan ya formulado por el Consejo  Municipal de Cultura en el año 2019.</t>
  </si>
  <si>
    <t>Compartir el Plan con la comunidad interesada.</t>
  </si>
  <si>
    <t>Presentar el documento final al Concejo Municipal para su estudio y aprobaciòn.</t>
  </si>
  <si>
    <t>Hacer convenio para la prestacion del servicio Bibliotecario para Itagüí</t>
  </si>
  <si>
    <t>Supervisar el convenio firmado.</t>
  </si>
  <si>
    <t>Establecer una Agenda Cultural para el Centro Cultural Caribe.</t>
  </si>
  <si>
    <t>Ejecutar la Agenda de actividades para el Centro Cultural Caribe.</t>
  </si>
  <si>
    <t>Establecer el pùblico objetivo del producto</t>
  </si>
  <si>
    <t>Reunir a los integrantes seleccionados para iniciar la actividad.</t>
  </si>
  <si>
    <t>Realizar diagnóstico del sector cultural de Itagüí</t>
  </si>
  <si>
    <t>Elaborar la propuesta final de la politica pública para el desarrollo cultural de Itagüí.</t>
  </si>
  <si>
    <t>Elaborar el proyecto para la creación de la Emisora</t>
  </si>
  <si>
    <t>Obtener e instalar los equipos tecnicos  para la operación de la Emisora.</t>
  </si>
  <si>
    <t>Ejecutar las emisiones de prueba y posterior normalidad con la programacion inicial.</t>
  </si>
  <si>
    <t>Realizar actividad física en el medio acuatico</t>
  </si>
  <si>
    <t xml:space="preserve">IMPLEMENTACIÓN OCIO, TIEMPO LIBRE Y ESTILOS DE VIDA SALUDABLE </t>
  </si>
  <si>
    <t>010403040401</t>
  </si>
  <si>
    <t>Ejecutar programas de actividad física para personas con discapacidad</t>
  </si>
  <si>
    <t>Ejecutar actividad física musicalizada en aeróbicos y rumba</t>
  </si>
  <si>
    <t>Ejecutar servicios de actividad física en las vias activas saludables VAS</t>
  </si>
  <si>
    <t>Ejecutar actividad física para el adulto mayor</t>
  </si>
  <si>
    <t>Ejecutar servicios de pausas activas para servidores públicos</t>
  </si>
  <si>
    <t>Atender los niños y niñas con servicios de ludoteca</t>
  </si>
  <si>
    <t>Ejecutar actividades de deporte y recreación para la convivencia ciudadana.</t>
  </si>
  <si>
    <t>Generar acciones de atención de la madre gestante y lactante con actividades físicas y de recreación.</t>
  </si>
  <si>
    <t>Ejecutar actividades de deporte y recreación dirigidas a las mujeres</t>
  </si>
  <si>
    <t>Ejecutar festivales de rondas infantiles para la primera infancia</t>
  </si>
  <si>
    <t>Realizar caminatas ecologicas recobrando caminos de herradura para los ciudadanos de itagüi</t>
  </si>
  <si>
    <t>Ejecutar vacaciones recreativas en el barrio</t>
  </si>
  <si>
    <t>Ejecutar feria del juego, la cultura y el juguete</t>
  </si>
  <si>
    <t>Ejecutar tomas recreativas barriales.</t>
  </si>
  <si>
    <t>Formular programas y proyectos de recreación para Itagüi</t>
  </si>
  <si>
    <t xml:space="preserve">Formular propuesta de juegos deportivos comunales </t>
  </si>
  <si>
    <t xml:space="preserve">FORTALECIMIENTO EDUCACIÓN FÍSICA Y DEPORTE ESCOLAR  </t>
  </si>
  <si>
    <t>010403040301</t>
  </si>
  <si>
    <t>Realizar los juegos deportivos comunales</t>
  </si>
  <si>
    <t>DESARROLLO DEPORTIVO, COMPETITIVO Y SOCIAL COMUNITARIO</t>
  </si>
  <si>
    <t>010403040501</t>
  </si>
  <si>
    <t>formular propuesta  para los Centros de de iniciación y formación deportiva.</t>
  </si>
  <si>
    <t>Ejecutar las actividades del centro de iniciación y formación deportiva</t>
  </si>
  <si>
    <t>Formular propuesta  de escuelas sociales y deportivas ESD</t>
  </si>
  <si>
    <t>Ejecutar las actividades de las escuelas sociales y deportivas</t>
  </si>
  <si>
    <t>Crear y poner en marcha la escuela de padres del deporte en Itagüi</t>
  </si>
  <si>
    <t>Preparar atletas para juegos departamentales convencional y adaptado</t>
  </si>
  <si>
    <t>Preparar atletas para juegos escolares y SUPERATE convencional y adaptado</t>
  </si>
  <si>
    <t>Formular plan de eventos deportivos, recreativos y comunitarios</t>
  </si>
  <si>
    <t>Participar en juegos veredales y comunales organizados por el Ministerio del deporte y Ministerio del Interior</t>
  </si>
  <si>
    <t>Ejecutar tomas barriales -veredales</t>
  </si>
  <si>
    <t>Gestionar sede de la final de los juegos deportivos departamentales</t>
  </si>
  <si>
    <t>Participar en juegos deportivos escolares y Superate</t>
  </si>
  <si>
    <t>Participar en juegos deportivos departamentales</t>
  </si>
  <si>
    <t>Participar en evento festival de festivales</t>
  </si>
  <si>
    <t>Apoyar la participación del equipo de futbol sala de la liga profesional</t>
  </si>
  <si>
    <t>Organizar torneos deportivos locales en Itagüi</t>
  </si>
  <si>
    <t>Realizar encuentros de clubes deportivos</t>
  </si>
  <si>
    <t>Efectuar inspección, vigilancia y control a los clubes deportivos</t>
  </si>
  <si>
    <t>Realizar encuentros trimestrales de asesoría a los clubes deportivos</t>
  </si>
  <si>
    <t xml:space="preserve">Formular Plan Integral de gestión de  ocho escenarios - PIE </t>
  </si>
  <si>
    <t xml:space="preserve">FORTALECIMIENTO PLAN MAESTRO DE GESTION DE ESCENARIOS DEPORTIVOS Y RECREATIVOS </t>
  </si>
  <si>
    <t>010403040201</t>
  </si>
  <si>
    <t>Formular  el observatorio municipal del deporte, la recreación y la actividad física.</t>
  </si>
  <si>
    <t xml:space="preserve">OPTIMIZACIÓN MODELO DE GESTIÓN DEPORTIVA MUNICIPAL </t>
  </si>
  <si>
    <t>010403040101</t>
  </si>
  <si>
    <t>Realizar publicacion semestral del observatorio.</t>
  </si>
  <si>
    <t>Implementar el sistema deportivo y recreativo de itagüi.</t>
  </si>
  <si>
    <t>Implementar el Sistema Municipal de capacitación e investigación para el deporte y la recreación.S.M.C.I.</t>
  </si>
  <si>
    <t>Caracterizar la participación de la mujer en la oferta de la actividad física el deporte y la recreación de Itagui.</t>
  </si>
  <si>
    <t>Formular plan docenal del deporte, la recreación y la actividad física.</t>
  </si>
  <si>
    <t>Implementar y poner en marcha el sistema integral de gestión de calidad.</t>
  </si>
  <si>
    <t>Crear el banco de programas y proyectos.</t>
  </si>
  <si>
    <t xml:space="preserve">Realizar plan de comunicaciones </t>
  </si>
  <si>
    <t>Ejecutar campañas educativas</t>
  </si>
  <si>
    <t>Construir el sistema de información Itagüí en Familia Sistema de Información Itagüi en Familia SIIF</t>
  </si>
  <si>
    <t xml:space="preserve">ASISTENCIA FAMILIAS INTEGRADAS PARA LA CONVIVENCIA </t>
  </si>
  <si>
    <t>080401050301</t>
  </si>
  <si>
    <t>Institucionalizar la Red de Voluntariado del municipio de Itagüí</t>
  </si>
  <si>
    <t xml:space="preserve">Implementar la operación de los Centros Integrales para la Familia CIAF </t>
  </si>
  <si>
    <t>Establecer la planeación logística y gestión de alianzas publico privadas para la consecución de oferta.</t>
  </si>
  <si>
    <t>Ejecutar las ferias de servicios Itagüi para la familia</t>
  </si>
  <si>
    <t>Ejecutar la convención para la prevención de violencias y promoción de la disciplina positiva</t>
  </si>
  <si>
    <t xml:space="preserve">Realizar talleres de formación en disciplina posivita a grupos de interés </t>
  </si>
  <si>
    <t>Ejecutar el proceso de certificación en disciplina positiva a grupo de interés</t>
  </si>
  <si>
    <t>Implementar campañas de comunicación en temas de disciplina positiva</t>
  </si>
  <si>
    <t>Ejecutar el procesos de acompañamiento a las familias participantes</t>
  </si>
  <si>
    <t>Realizar los encuentros"familias fuertes"</t>
  </si>
  <si>
    <t>Investigar el estado del arte y realizar diagnóstico para la política pública</t>
  </si>
  <si>
    <t>Formular la politica pública de familia del municipio de Itagüí.</t>
  </si>
  <si>
    <t>Implementar la caracterización y diagnóstico familiar</t>
  </si>
  <si>
    <t>Ejecutar el acompañamiento familiar</t>
  </si>
  <si>
    <t>Realizar seguimiento al proceso de matrícula escolar</t>
  </si>
  <si>
    <t>FORTALECIMIENTO CALIDAD EDUCATIVA POR UN ITAGUI SOSTENIBLE</t>
  </si>
  <si>
    <t>09040101020119  01</t>
  </si>
  <si>
    <t>Arrendar aulas provisionales para la prestación del servicio educativo.</t>
  </si>
  <si>
    <t>09040101020133  01</t>
  </si>
  <si>
    <t>Entregar dotación de mobiliario escolar a las nuevas Instituciones Educativas Construidas</t>
  </si>
  <si>
    <t>Reponer mobiliario escolar en las instituciones educativas</t>
  </si>
  <si>
    <t>Atender a la población estudiantil  con discapacidad, trastornos del aprendizaje y talentos excepcionales  de acuerdo conla normativa vigente</t>
  </si>
  <si>
    <t>09040101020114  02</t>
  </si>
  <si>
    <t>09040101020115  01</t>
  </si>
  <si>
    <t>09040101020115  02</t>
  </si>
  <si>
    <t>Acompañar a las Instituciones Educativas en el desarrollo de acciones de permanencia</t>
  </si>
  <si>
    <t xml:space="preserve">Entregar chaquetas prom a los estudiantes de 11° </t>
  </si>
  <si>
    <t>09040101020105  01</t>
  </si>
  <si>
    <t>Dotar con Kit escolares a estudiantes en condiciones de vulnerabilidad</t>
  </si>
  <si>
    <t>Acompañar el desarrollo de los modelos educativos flexibles en las Instituciones Educativas Oficiales</t>
  </si>
  <si>
    <t xml:space="preserve">Gestionar la atención en el servicio educativo oficial,  para la Poblacion perteneciente al SRPA </t>
  </si>
  <si>
    <t>Gestionar la adquisición de tiquetes de movilidad</t>
  </si>
  <si>
    <t>Ampliación de la cobertura de las redes de servicios públicos</t>
  </si>
  <si>
    <t>Estudios y/o diseños para redes de servicios públicos</t>
  </si>
  <si>
    <t>Optimización de los sistemas de acueducto y alcantarillado veredales</t>
  </si>
  <si>
    <t>Optimización del alumbrado público.</t>
  </si>
  <si>
    <t>Instalación de iluminación ornamental</t>
  </si>
  <si>
    <r>
      <rPr>
        <sz val="11"/>
        <color rgb="FFFF0000"/>
        <rFont val="Arial"/>
        <family val="2"/>
      </rPr>
      <t xml:space="preserve">Optimización </t>
    </r>
    <r>
      <rPr>
        <sz val="11"/>
        <color rgb="FF000000"/>
        <rFont val="Arial"/>
        <family val="2"/>
      </rPr>
      <t xml:space="preserve"> para la prestación del servicio público de aseo en la ciudad</t>
    </r>
  </si>
  <si>
    <t>Capacitar a la comunidad en temas de gestion del riesgo</t>
  </si>
  <si>
    <t>Conservacion gestion del riesgo para la mitigacion y prevencion de emergencias Itagui</t>
  </si>
  <si>
    <t>Realizar las gestion para la adopcion de la politica de gestion del riesgo metropolitana</t>
  </si>
  <si>
    <t>Realizar la gestion para la actualizacion y articulacion del plan municipal de gestion del riesgo con el plan integral del cambio climatico</t>
  </si>
  <si>
    <t>Prestar la atencion a familias vulnerables o en estado de emergencia</t>
  </si>
  <si>
    <t xml:space="preserve">Realizar las gestiones para fortalecer la capacidad institucional del Consejo Municipal de Gestion del Riesgo </t>
  </si>
  <si>
    <t>Realizar las gestiones para fortalecer los organismos de socorro</t>
  </si>
  <si>
    <t>13040401010101  01</t>
  </si>
  <si>
    <t>Realizar las gestiones para el fortalecimiento del fondo municipal de gestion del Riesgo</t>
  </si>
  <si>
    <t>13040401010102  22</t>
  </si>
  <si>
    <t>Realizar la dotacion al centro de regulacion de urgencias y emergencias</t>
  </si>
  <si>
    <t>13040401020201  01</t>
  </si>
  <si>
    <t>Realizar la gestiones para que el centro de regulacion de urgencias y emergencias este en operación</t>
  </si>
  <si>
    <t>13040401020203  25</t>
  </si>
  <si>
    <t>Mantenimiento de quebradas</t>
  </si>
  <si>
    <t>Implementación de acciones encaminadas a la Gestión del cambio climático en el municipio de Itagüí</t>
  </si>
  <si>
    <t xml:space="preserve">QUEDÓ MAL LA TENDENCIA </t>
  </si>
  <si>
    <t>Restauración de los suelos degradados  y conservación del recurso hídrico</t>
  </si>
  <si>
    <t>Elaboración y ejecución del PIBEI</t>
  </si>
  <si>
    <t>FORMACION INTEGRAL DEL RECURSO HUMANO</t>
  </si>
  <si>
    <t>05040204010201  01</t>
  </si>
  <si>
    <t>Elaboración y ejecución del PIC</t>
  </si>
  <si>
    <t xml:space="preserve">Plan estratégico de seguridad vial para los servidores públicos de la administración municipal </t>
  </si>
  <si>
    <t>SEGURIDAD Y SALUD EN EL TRABAJO</t>
  </si>
  <si>
    <t>05040204010203  01</t>
  </si>
  <si>
    <t>Elaboración y ejecución del plan de trabajo anual de SGSST</t>
  </si>
  <si>
    <t>Aplicación de las actividades de la caja de herramientas</t>
  </si>
  <si>
    <t xml:space="preserve">Formulación del test para la Medición del clima laboral </t>
  </si>
  <si>
    <t xml:space="preserve">Aplicación  deL test para la Medición del clima laboral </t>
  </si>
  <si>
    <t>Interpretación y análisis del resultado del test para la Medición del clima laboral</t>
  </si>
  <si>
    <t>Intervención grupal e individual de acuerdo al resultados del test</t>
  </si>
  <si>
    <t>Formulación del Plan Gestión del Conocimiento  de la Administración Municipal</t>
  </si>
  <si>
    <t>Implementación del Plan Gestión del Conocimiento  de la Administración Municipal</t>
  </si>
  <si>
    <t>Créditos de vivienda aprobados</t>
  </si>
  <si>
    <t xml:space="preserve">Formulación del Plan de Desarrollo Municipal </t>
  </si>
  <si>
    <t>PROYECCION ESTRATEGICA INTEGRAL DE LA GESTION MUNICIPAL</t>
  </si>
  <si>
    <t>07040204030101  01</t>
  </si>
  <si>
    <t xml:space="preserve">Publicación del Plan de Desarrollo Municipal </t>
  </si>
  <si>
    <t xml:space="preserve">Socialización del Plan de Desarrollo Municipal </t>
  </si>
  <si>
    <t>Realización de jornadas de capacitación  en Formulación de Proyectos de inversión Publica y manejo de las Plataformas MGA WEB Y SUIFP</t>
  </si>
  <si>
    <t>Formulación de Proyectos de Inversión   y cargue de la Información en las Plataformas MGA WEB Y SUIFP</t>
  </si>
  <si>
    <t xml:space="preserve">Seguimiento y acompañamiento a la actualización de los Proyectos de Inversión en la Plataforma SUIFP </t>
  </si>
  <si>
    <t xml:space="preserve">Estructuración del POAI </t>
  </si>
  <si>
    <t xml:space="preserve">Estructuración del Plan Indicativo </t>
  </si>
  <si>
    <t xml:space="preserve">Estructuración del Plan  de Acción </t>
  </si>
  <si>
    <t>Identificación del Sistema de Seguimiento a   los Proyectos de Inversión  SPI</t>
  </si>
  <si>
    <t>Desarrollo de jornadas de Capacitación para la Implementación del Sistema de Seguimiento a   los Proyectos de Inversión  SPI</t>
  </si>
  <si>
    <t>Implementación del Sistema de Seguimiento a   los Proyectos de Inversión  SPI (Cargue de Proyectos)</t>
  </si>
  <si>
    <t>Implementación  del Comité de Seguimiento al Plan de Desarrollo</t>
  </si>
  <si>
    <t>Consolidacion y publicación de Informes de Seguimiento al Plan Indicativo y Plan de Acción</t>
  </si>
  <si>
    <t>Cargue de Plantillas del Plan de Desarrollo en la Plataforma   SIEE (Sistema de Información para la evaluación de la Eficacia</t>
  </si>
  <si>
    <t xml:space="preserve">Consolidación y Cargue de los componentes de capacidad Administrativa  y eficiencia   en la Plataforma GESTIÓN WEB </t>
  </si>
  <si>
    <t xml:space="preserve">Apoyo al funcionamiento del Consejo Municipal de  Planeación </t>
  </si>
  <si>
    <t xml:space="preserve">FORTALECIMIENTO DEL SISTEMA MUNICIPAL DE PLANEACION </t>
  </si>
  <si>
    <t>Actualizacion  SMP</t>
  </si>
  <si>
    <t>Diseño y logistica  Plan operativo del SMP</t>
  </si>
  <si>
    <t>Diseño sistema de seguimiento y control dinamicas de funcionamiento  del SMP</t>
  </si>
  <si>
    <t>Implementacion del sistema de seguimiento  y control al  SMP</t>
  </si>
  <si>
    <t xml:space="preserve">Asesoria y asitencia tecnica en procedimientos inherentes al  SMP </t>
  </si>
  <si>
    <t>Asesoría,  acompañamiento al seguimiento y
Actualización de los procesos</t>
  </si>
  <si>
    <t>MANTENIMIENTO Y FORTALECIMIENTO DEL SISTEMA INTEGRADO DE GESTION</t>
  </si>
  <si>
    <t>02040204020101  01</t>
  </si>
  <si>
    <t>Capacitaciones</t>
  </si>
  <si>
    <t>Auditorias Internas de calidad</t>
  </si>
  <si>
    <t>Contratar y  verificar la Actualización del Plan Anticorrupción</t>
  </si>
  <si>
    <t>Jornadas de Sensibilización del  Plan Anticorrupción (2)</t>
  </si>
  <si>
    <t>3 'Publicaciones  con  3 seguimientos al mapa de riesgos de corrupción</t>
  </si>
  <si>
    <t>Sensibilizar a funcionarios acerca de la política de administración del riesgo</t>
  </si>
  <si>
    <t>Acompañamiento  al alistamiento Institucional y la Logística de la Audiencia Pública de Rendición de Cuentas</t>
  </si>
  <si>
    <t xml:space="preserve">Apoyar las  2 Audiencias Públicas  de Rendición de Cuentas </t>
  </si>
  <si>
    <t>Hacer seguimiento a  los resultados de la Audiencia Pública de Rendición de Cuentas</t>
  </si>
  <si>
    <t>Asesorías y/o capacitaciones a las Unidades Administrativas relacionadas con el FURAG en el marco de MIPG</t>
  </si>
  <si>
    <t>NUEVO</t>
  </si>
  <si>
    <t>Asesoría y seguimiento a planes y políticas institucionales en el marco de MIPG</t>
  </si>
  <si>
    <t xml:space="preserve">Informes consolidados de seguimiento de MIPG </t>
  </si>
  <si>
    <t>Fortalecimiento de la oficina del Sisbén con personal asistencial, técnico, profesional, recursos tecnológicos (adquisición o mantenimiento), papelería, muebles y enseres.</t>
  </si>
  <si>
    <t>ACTUALIZACIÓN DEL SISTEMA DE POTENCIALES BENEFICIARIOS DEL SISBEN ITAGUI</t>
  </si>
  <si>
    <t>07040204030201  01</t>
  </si>
  <si>
    <t xml:space="preserve">Aplicación  de la metodología Sisbén IV y mantenimiento a la base de datos a través del software SisbenApp  </t>
  </si>
  <si>
    <t>Realización de envíos periódicos de información al DNP y verificación del estado.</t>
  </si>
  <si>
    <t>Logística (honorarios de los miembros del CPE, refrigerios entre otros) necesaria para atender los eventos de sensibilización  del Comité Permanente de Estratificación (CPE)</t>
  </si>
  <si>
    <t xml:space="preserve">ACTUALIZACIÓN DEL SISTEMA DE ESTRATIFICACIÓN MUNICIPAL ITAGUI </t>
  </si>
  <si>
    <t>07040204030301  01</t>
  </si>
  <si>
    <t>Capacitaciones al Comité Permanente de Estratificación y/o a la secretaría técnica (funcionarios del área de estratificación)</t>
  </si>
  <si>
    <t>Fortalecimiento del área de  estratificación con personal asistencial, técnico, profesional, recursos tecnológicos (adquisición o mantenimiento), distintivos institucionales, papelería, muebles y enseres.</t>
  </si>
  <si>
    <t>Informes de estratificación rendidos en el formato SUI a la Superintendencia de Servicios Públicos Domiciliarios</t>
  </si>
  <si>
    <t>07040204030302  61</t>
  </si>
  <si>
    <t>Aplicación de las metodologías vigentes de estratificación</t>
  </si>
  <si>
    <t>Recolección y consolidación de la información estadística del municipio de Itagüí</t>
  </si>
  <si>
    <t xml:space="preserve">Analisis de los indicadores de gestión más relevantes de la administración </t>
  </si>
  <si>
    <t>Fortalecimiento del área de  estadística con personal asistencial, técnico y/o profesional</t>
  </si>
  <si>
    <t>Seguimiento permanente a la ejecución presupuestal, acorde con las metas y objetivos institucionales, asi como la homologación de información presupuestal y de planeación estratégica</t>
  </si>
  <si>
    <t>Fortalecimiento de las finanzas publicas</t>
  </si>
  <si>
    <t>04040204040301-01</t>
  </si>
  <si>
    <t xml:space="preserve">
Sostenibilidad en la implementación de la política de gestión presupuestal y eficiencia en el gasto público que garantice que la información contable, tributaria, presupuestal y de tesorería del municipio de Itagüí se presente de forma eficiente y transparente</t>
  </si>
  <si>
    <t xml:space="preserve">Diseñar la politica de Racionalización de tramites </t>
  </si>
  <si>
    <t>Actualizar hojas de Vida de tramites y servicios</t>
  </si>
  <si>
    <t xml:space="preserve">Actualizar y racionalizar tramites </t>
  </si>
  <si>
    <t xml:space="preserve">Actualizar el inventario de tramites y Servicios de la Administración Municipal </t>
  </si>
  <si>
    <t>Registrar los trámites actualizados en la plataforma SUIT</t>
  </si>
  <si>
    <t>Brindar los servicios de almacenamiento, custodia y consulta de información en el archivo central</t>
  </si>
  <si>
    <t>Fortalecimiento de la Gestión Documental Itagüí</t>
  </si>
  <si>
    <t>02040204020201  01</t>
  </si>
  <si>
    <t xml:space="preserve">Brindar capacitación en transferencias primarias de archivos de gestión </t>
  </si>
  <si>
    <t>Brindar los servicios de mensajería expresa y courier en moto (in house) para la distribucción y entrega de los envios de todas las dependencias de la administración municipal de itagüí</t>
  </si>
  <si>
    <t>Capacitaciones en manejo de nomenclatura</t>
  </si>
  <si>
    <t>Actualizar la política de gestión documental alineada al componente tecnológico y cultural</t>
  </si>
  <si>
    <t xml:space="preserve">Contratar de personal para la representación judrídica de la administración municipal en todas las instancias y acompañamiento en los procesos de contratación. </t>
  </si>
  <si>
    <t xml:space="preserve">NO HIZO HOMOLOGACIÓN </t>
  </si>
  <si>
    <t>Formular y Implementar el documento de politica de defensa juridica del municipio de Itagüí</t>
  </si>
  <si>
    <t xml:space="preserve">Realizar jornadas de capacitación, que fortalezcan el  conocimiento de los servidores publicos adscritos a la admnistración  municipal de Itagüí en los términos y condiciones para el ejercicio de la gestión administrativa en los procesos de contratación y representación judicial. </t>
  </si>
  <si>
    <t xml:space="preserve">Comité de Coordinación de Control Interno Implementado </t>
  </si>
  <si>
    <t>Consolidación de la Política de Control Interno para el fortalecimiento institucional de Itagüí</t>
  </si>
  <si>
    <t>18040204020101-01</t>
  </si>
  <si>
    <t>Seguimiento y Evaluación a Planes, Programas y Reportes de Ley</t>
  </si>
  <si>
    <t>Auditorías Internas Realizadas</t>
  </si>
  <si>
    <t>Jornadas de Sensiblización sobre la Cultura de Control Interno y las Líneas de Defensa</t>
  </si>
  <si>
    <t xml:space="preserve">Acompañamiento en Plan de Mejoramiento a las Dependencias e Instituciones Educativas </t>
  </si>
  <si>
    <t xml:space="preserve">Seguimiento y valoración de la Matriz de Riesgos de procesos, de corrupcción y de los sistemas de Información   </t>
  </si>
  <si>
    <t>Realización de Jornadas de Capacitación Auditorías Internas, Riesgos, Indicadores y Planes de Mejoramiento</t>
  </si>
  <si>
    <t xml:space="preserve">Difusión e información de la Política de Control Interno y sus productos en página Web </t>
  </si>
  <si>
    <t>Implementación y Fortalecimiento de RITA (Red Interinstitucional de Transparencia y lucha Anticorrupción)</t>
  </si>
  <si>
    <t>Evaluación y Seguimiento a la Rendición de Cuentas</t>
  </si>
  <si>
    <t xml:space="preserve">Herramientas Tecnológicas aplicadas para seguimientos y controles </t>
  </si>
  <si>
    <t xml:space="preserve">Dotación de elementos de trabajo por la Difusión de controles virtuales y presenciales en las Dependencias y las Instituciones Educativas Municipales  </t>
  </si>
  <si>
    <t>Mantener el Certificado de Responsabilidad Social Empresarial</t>
  </si>
  <si>
    <t>Gestión de comunicación para dinfundir acciones con el público interno.</t>
  </si>
  <si>
    <t xml:space="preserve">Apoyo para la gestión de la comunicación organizacional y corporativa. </t>
  </si>
  <si>
    <t>Difusión de información para el público interno por los canales institucionales</t>
  </si>
  <si>
    <t xml:space="preserve">Generación de todo tipo de contenidos para informar a través de distintos medios las campañas institucionales.  </t>
  </si>
  <si>
    <t>Gestión de comunicación para dinfundir acciones con el público externo.</t>
  </si>
  <si>
    <t>Implementación del Plan de Medios para difundir información oficial del Municipio.</t>
  </si>
  <si>
    <t>Consolidar información de los usuarios del Municipio de Itagüí, mediante el cruce de integración de base de datos</t>
  </si>
  <si>
    <t xml:space="preserve">Clasificar Unidades Administrativas Misionales con el proposito de priorizar información relevante para los tramites </t>
  </si>
  <si>
    <t>Agrupar la información del ciudadano de acuerdo con los servicios prestados por las diferentes Unidades Administrativas.</t>
  </si>
  <si>
    <t>Presentar informes  de los avances de la Sede Electronica</t>
  </si>
  <si>
    <t xml:space="preserve">Estructurar la logistica a implementar en las ferias ciudadanas a desarrollar  con las diferentes Unidades Administrativas </t>
  </si>
  <si>
    <t xml:space="preserve">Registrar información en las Bases de Datos (SISGED, SISBEN, Movilidad, Educación, Medio Ambiente, Gobierno,entre otras, acorde con las necesidades de los ciudadanos </t>
  </si>
  <si>
    <t>Presentar de informe de evaluación del desarrollo de  las ferias</t>
  </si>
  <si>
    <t xml:space="preserve">Capacitar a los ciudadanos en la utilización de las herramientas de las rutas tecnologicas para la atención </t>
  </si>
  <si>
    <t>Realizar las Encuestas de satisfacción del ciudadano</t>
  </si>
  <si>
    <t>Consolidar y tabular la información de las encuestas de satisfacción del ciudadano</t>
  </si>
  <si>
    <t xml:space="preserve">Presentar el informe de las Encuestas de satisfacción del ciudadano con su respectiva medición </t>
  </si>
  <si>
    <t>Realizar la Política institucional del servicio al ciudadano.</t>
  </si>
  <si>
    <t>Implementar la Politica  institucional del servicio al ciudadano</t>
  </si>
  <si>
    <t xml:space="preserve">Construcción de un sistema para la georreferenciación de bienes inmuebles </t>
  </si>
  <si>
    <t xml:space="preserve">Creación de flujograma con procedimiento de ingreso de bienes inmuebles </t>
  </si>
  <si>
    <t xml:space="preserve">Actualización del expediente de bienes inmuebles </t>
  </si>
  <si>
    <t xml:space="preserve">Creación de flujograma con procedimiento de ingreso de bienes muebles </t>
  </si>
  <si>
    <t xml:space="preserve">Depuración del inventario de bienes muebles </t>
  </si>
  <si>
    <t>Adecuar las instalaciones fisicas de las oficinas de Atención al ciudadano</t>
  </si>
  <si>
    <t xml:space="preserve">Poner en funcionamiento las oficinas de atención al ciudadano acorde con los horarios y servicios  establecidos en la Administración Municipal </t>
  </si>
  <si>
    <r>
      <rPr>
        <b/>
        <sz val="11"/>
        <color theme="1"/>
        <rFont val="Calibri"/>
        <family val="2"/>
        <scheme val="minor"/>
      </rPr>
      <t>Modernización</t>
    </r>
    <r>
      <rPr>
        <sz val="11"/>
        <color theme="1"/>
        <rFont val="Calibri"/>
        <family val="2"/>
        <scheme val="minor"/>
      </rPr>
      <t xml:space="preserve"> de la  infraestructura tecnológica de Itagüí</t>
    </r>
  </si>
  <si>
    <t>Iniciar y hacerle seguiguimineto y control a los procesos de cobro coactivo y a la totalidad de títulos ejecutivos debidamente ejecutoriados que llegan de las diferentes dependencias de la Administración, mejorando los ingresos municipales, asi como el trámite y proyección de actuaciones en general dentro de estos procesos, con el fin de lograr el recaudo de la cartera morosa</t>
  </si>
  <si>
    <t>Administración Gestión de las Rentas Muncipales Itagui</t>
  </si>
  <si>
    <t xml:space="preserve"> 04040204040101-01 </t>
  </si>
  <si>
    <t>Realizar control y seguimiento a la totalidad de acuerdos de pago, con el fin de dejar sin vigencia aquellos que se encuentren incumplidos e iniciar el proceso de cobro coactivo   para   lograr el pago de los mismos y reducir la cartera cartera morosa por este concepto</t>
  </si>
  <si>
    <t>Reflejo de la solidez financiera del municipio de Itagui por medio de unos niveles de riesgos   crediticios de corto y largo plazo estables</t>
  </si>
  <si>
    <t>Incremento en los niveles de facturación como resultado de las acciones de la oficina de fiscalizacion</t>
  </si>
  <si>
    <t>Desarrollo de las acciones administrativas y operativas propias de los procedimientos de la Oficina de Fiscalización, Control y Cobro Persuasivo para la gestión de los tributos municipales</t>
  </si>
  <si>
    <t>Implementación de distintas estrategias de alertas persuasivas a los contribuyentes con el fin de saldar sus omisiones respecto a los deberes formales con el municipio</t>
  </si>
  <si>
    <t>Consolidación y actualización permanentemente de la Base de Datos del Registro de Información Tributario -RIT- como fuente de verificación y articulación en el proceso de cobro de los deberes formales de los contribuyentes del municipio</t>
  </si>
  <si>
    <t>Desarrollo de las acciones administrativas y operativas propias de los procedimientos de la Subsecretaría de Gestión de Rentas para la gestión de los tributos municipales</t>
  </si>
  <si>
    <t>Fortalecimiento de la cultura tributaria por medio de una adecuada sensibilización y comunicación por diferentes medios sobre el  cumplimiento oportuno de obligaciones formales y sustanciales</t>
  </si>
  <si>
    <t>Grantizar la orientación y acompañamiento permanente a los contribuyentes de los impuestos territoriales en la realizacion de los tramites y servicios brindados por la Secretaría</t>
  </si>
  <si>
    <t>Fortalecimiento de la Secretaría de Hacienda por medio de la implementación de estrategias enmarcadas en la eficiencia, innovación y seguridad jurídica de las finanzas públicas del Municipio de Itagüí</t>
  </si>
  <si>
    <t>Verificación y validación en el proceso de registro y generación de información financiera, contable y presupuestal, en los sistemas de información del municipio, garantizando la obtención y remisión de información con el mayor grado posible de veracidad y consistencia</t>
  </si>
  <si>
    <t>Actualización e implementación del sistema de información Itagui</t>
  </si>
  <si>
    <t>04040204040201-01</t>
  </si>
  <si>
    <t>Realización de asesorías, diagnósticos e implementación de procesos de la Hacienda Pública</t>
  </si>
  <si>
    <t xml:space="preserve">Realización de acciones para el manejo del recaudo del Impuesto Predial que contribuyan al porcentaje ambiental Urbano - Transferencias Área Metropolitana </t>
  </si>
  <si>
    <t>Contribución proyección regional y metropolitana Itagui</t>
  </si>
  <si>
    <t>04040502010101-33</t>
  </si>
  <si>
    <t>Realización de acciones para el manejo del recaudo del Impuesto Predial que contribuyan al porcentaje ambiental Rural - Transferencias Corantioquia</t>
  </si>
  <si>
    <t>04040502010102-32</t>
  </si>
  <si>
    <r>
      <rPr>
        <b/>
        <sz val="11"/>
        <color theme="1"/>
        <rFont val="Calibri"/>
        <family val="2"/>
        <scheme val="minor"/>
      </rPr>
      <t>Mejoramiento</t>
    </r>
    <r>
      <rPr>
        <sz val="11"/>
        <color theme="1"/>
        <rFont val="Calibri"/>
        <family val="2"/>
        <scheme val="minor"/>
      </rPr>
      <t xml:space="preserve"> Digital de Itagüí</t>
    </r>
  </si>
  <si>
    <r>
      <rPr>
        <b/>
        <sz val="11"/>
        <rFont val="Calibri"/>
        <family val="2"/>
        <scheme val="minor"/>
      </rPr>
      <t>Implementación</t>
    </r>
    <r>
      <rPr>
        <sz val="11"/>
        <rFont val="Calibri"/>
        <family val="2"/>
        <scheme val="minor"/>
      </rPr>
      <t xml:space="preserve"> Inteligente y Digital de Itagüí</t>
    </r>
  </si>
  <si>
    <t>Diagnostico actual del POT Vigente (Incluye Socializacion de los resultados obtenidos por el estudio fase de alistamiento realizado por la universidad EAFIT)</t>
  </si>
  <si>
    <t>Elaboracion de estudios de movilidad</t>
  </si>
  <si>
    <t>Elaboracion de estudios de movimientos en masa</t>
  </si>
  <si>
    <t>Interventoria al proceso de revision del POT
(2 profesionales especializados $6,500,000 c/u*6 meses)</t>
  </si>
  <si>
    <t>Profesionales: Geologo especialiado $6,500,000_ Ing. Ambiental $5.000.000,oo Arquitecto o Ingeniero Civil $5.000.000,oo *6 meses</t>
  </si>
  <si>
    <t>Apoyo a la realización de los estudios técnicos complementarios para la revisión y ajuste del POT</t>
  </si>
  <si>
    <t>Elaboracion de Estudios de Torrencialidad</t>
  </si>
  <si>
    <t>Elaboracion de Estudios de Red Hidrica</t>
  </si>
  <si>
    <t>Elaboracion de Estudios Plan Habitacional</t>
  </si>
  <si>
    <t>Elaboracion de Estudios Estructural Ecologica</t>
  </si>
  <si>
    <t>Formulacion del POT</t>
  </si>
  <si>
    <t>Acompañamiento del contratista con las diferentes instancias</t>
  </si>
  <si>
    <t>Concertacion y Aprobacion del POT</t>
  </si>
  <si>
    <t>Diagnostico de cartografia municipal existente</t>
  </si>
  <si>
    <t>Definicion y especificaciones de los requerimientos para la plataforma</t>
  </si>
  <si>
    <t>Creacion de la Plataforma SIGMI</t>
  </si>
  <si>
    <t>Actualizacion licencias ARCGIS</t>
  </si>
  <si>
    <t>Incorporacion de informacion cartografica en la plataforma</t>
  </si>
  <si>
    <t>Adquision de equipos y elementos tecnologicos</t>
  </si>
  <si>
    <t>Ajuste y puesta en funcionamiento de la plataforma</t>
  </si>
  <si>
    <t>Capacitaciones, asistencia y asesoria</t>
  </si>
  <si>
    <t>Supervision y acompañamiento a la plataforma SIGMI</t>
  </si>
  <si>
    <t>Diagnostico del expediente municipal existente</t>
  </si>
  <si>
    <t>Definicion y especificaciones de los requerimientos de la plataforma a implementar</t>
  </si>
  <si>
    <t>Desarrollo e implementacion de las funcionalidades definidas para la plataforma</t>
  </si>
  <si>
    <t>Organización de la informacion</t>
  </si>
  <si>
    <t>Cargue  de la información proveniente de la formulacion y ajuste del POT</t>
  </si>
  <si>
    <t>Supervision y acompañamiento a la plataforma Expediente Municipal</t>
  </si>
  <si>
    <t xml:space="preserve">efectuar  acompañamiento integral para los procesos de legalización, titulacion y recoconcimiento de la tenencia de la tierra y la propiedad inmueble </t>
  </si>
  <si>
    <t xml:space="preserve">Establecer acciones que aumenten la participacion directa de la ciudadania y grupos bases en la sostenibilidad ambiental y la proteccion de los recursos naturales y la gestion de recursos ante empresas privadas </t>
  </si>
  <si>
    <t>Orientar la ruta agroecoturistica y  cultural del manzanillo</t>
  </si>
  <si>
    <t xml:space="preserve">orientar el capital social mediante la asesoria tecnica a organizaciones base para la realizacion de acciones en beneficio del corregimiento </t>
  </si>
  <si>
    <t xml:space="preserve">acompañamiento psicosocial moradores </t>
  </si>
  <si>
    <t xml:space="preserve">fortalecimiento de la oferta institucional, la gobernanza y el tejido social en el corregimiento el Manzanillo </t>
  </si>
  <si>
    <t>Realización de las actividades de conservación catastral para los tramites de mutaciones de segunda y tercera clase y modificación de aspecto económico, en el marco de la complementación al acta de gestión y operación de conservación catastral en el departamento de Antioquia, suscrita el 21 de enero de 2020 entre el municipio de Itagüí y la gerencia de catastro departamental</t>
  </si>
  <si>
    <t xml:space="preserve">04040204040101-01 </t>
  </si>
  <si>
    <t>Convenios con instituciones técnicas para la certificación de personas en competencias laborales</t>
  </si>
  <si>
    <t>Gestionar convenios con entidades financiera para facilitar el acceso al crédito de los empresarios del municipio</t>
  </si>
  <si>
    <t>Adquisición de vehiculo para visitar llevar las empresas y llevar la oferta de empleo a las unidades productivas</t>
  </si>
  <si>
    <t>Desarrollo de plataforma tecnologica para gestionar la oferta y la demanda de empleo</t>
  </si>
  <si>
    <t>Llevar la oferta institucional a los empresarios para que estimulen la empleabilidad</t>
  </si>
  <si>
    <t>Identificar instancias territoriales, sectoriales y poblacionales de Itagüi.</t>
  </si>
  <si>
    <t>Acompañar la conformación del sistema de participación.</t>
  </si>
  <si>
    <t>Presentar el proyecto de acuerdo de la política pública ante el Concejo Municipal</t>
  </si>
  <si>
    <t xml:space="preserve"> Plan de Acción de la política pública de participación funcionando </t>
  </si>
  <si>
    <t>Formular el plan de acción de la política pública de participación.</t>
  </si>
  <si>
    <t>Ejecutar el plan de acción de la política pública de participación.</t>
  </si>
  <si>
    <t>Preparar la estratregia del portafolio de servicios.</t>
  </si>
  <si>
    <t>Acompañar el proceso de construcción de portafolio.</t>
  </si>
  <si>
    <t>Efectuar la implementación de las iniciativas comunitarias.</t>
  </si>
  <si>
    <t>Preparar el programa de formación politica y liderazgo</t>
  </si>
  <si>
    <t xml:space="preserve">Establecer el programa de formación politica y liderazgo </t>
  </si>
  <si>
    <t xml:space="preserve">Ejecutar el programa de formación poltica y liderazgo </t>
  </si>
  <si>
    <r>
      <rPr>
        <sz val="8"/>
        <color rgb="FFFF0000"/>
        <rFont val="Calibri"/>
        <family val="2"/>
        <scheme val="minor"/>
      </rPr>
      <t>Hacer</t>
    </r>
    <r>
      <rPr>
        <sz val="8"/>
        <color theme="1"/>
        <rFont val="Calibri"/>
        <family val="2"/>
        <scheme val="minor"/>
      </rPr>
      <t xml:space="preserve"> un diagnostico situacional de la apropiación de la ciudad a partir de la participación</t>
    </r>
  </si>
  <si>
    <t>Trazar las lineas de la estrategia</t>
  </si>
  <si>
    <r>
      <rPr>
        <sz val="8"/>
        <color rgb="FFFF0000"/>
        <rFont val="Calibri"/>
        <family val="2"/>
        <scheme val="minor"/>
      </rPr>
      <t>Entregar</t>
    </r>
    <r>
      <rPr>
        <sz val="8"/>
        <color theme="1"/>
        <rFont val="Calibri"/>
        <family val="2"/>
        <scheme val="minor"/>
      </rPr>
      <t xml:space="preserve"> la estrategia </t>
    </r>
  </si>
  <si>
    <t>Establecer el programa de descentralización</t>
  </si>
  <si>
    <t xml:space="preserve">Ejecutar los encuentros descentralizados </t>
  </si>
  <si>
    <t>Elaborar el plan de asesoría técnica para las Organizaciones Comunales</t>
  </si>
  <si>
    <t xml:space="preserve">FORTALECIMIENTO PARTICIPACIÓN Y CIUDADANÍA   </t>
  </si>
  <si>
    <t>08040203010101</t>
  </si>
  <si>
    <t>Brindar asesoría técnica a las Organizaciones Comunales</t>
  </si>
  <si>
    <t>Idenficar las necesidades de acompañamiento de las Organizaciones Comunales</t>
  </si>
  <si>
    <t>Brindar acompañamiento a las Organizaciones Comunales</t>
  </si>
  <si>
    <t>Realizar los requerimientos para el desarrollo del aplicativo para las Organizaciones Comunales</t>
  </si>
  <si>
    <t>Ingresar la información y documentación de las Organizaciones Comunales en el aplicativo</t>
  </si>
  <si>
    <t>Monitorear el registro de la información y la funcionalidad del aplicativo</t>
  </si>
  <si>
    <t>Coordinar el diseño del plan de comunicación comunitaria</t>
  </si>
  <si>
    <t>Implementar el plan de comunicación comunitario</t>
  </si>
  <si>
    <t xml:space="preserve">Construir el plan de acción de medidas de acompañamiento </t>
  </si>
  <si>
    <t>Ejecutar el plan de acción de medidas de acompañamiento</t>
  </si>
  <si>
    <t>Formular el plan de acción de la política pública diversidad.</t>
  </si>
  <si>
    <t>Ejecutar el plan de acción de la política pública diversidad.</t>
  </si>
  <si>
    <t xml:space="preserve">Asesorar técnicamente las organizaciones afrodescendientes </t>
  </si>
  <si>
    <t>recolectar información de la situación de la población diversa sexualmente</t>
  </si>
  <si>
    <t>procesar datos situacionales de la población diversa sexualmente</t>
  </si>
  <si>
    <t>proponer recomendaciones en materia de políticas, planes, programas y normas, que contribuyan a cerrar las brechas de equidad de género.</t>
  </si>
  <si>
    <t>Acompañar a la Mesa de Diversidad sexual en la elaboración de Plan de trabajo</t>
  </si>
  <si>
    <t xml:space="preserve">Elaborar instrumentos de caracterización poblacional </t>
  </si>
  <si>
    <t xml:space="preserve">Aplicar los instrumentos para el proceso de caracterización </t>
  </si>
  <si>
    <t xml:space="preserve">Identificar el problema </t>
  </si>
  <si>
    <t>Formular documento de la politica púlica</t>
  </si>
  <si>
    <t>Formular el plan de acción de la política pública afrodescendiente.</t>
  </si>
  <si>
    <t>Ejecutar el plan de acción de la política pública  afrodescendiente.</t>
  </si>
  <si>
    <t>Acompañar al Comité Afrodescendiente en la elaboración de Plan de trabajo</t>
  </si>
  <si>
    <t xml:space="preserve">Documentar la situación de la población afrodescendiente </t>
  </si>
  <si>
    <t>Recopilar documentación de la población afrodescendiente</t>
  </si>
  <si>
    <t>Diseñar sistema de información (repositorio)</t>
  </si>
  <si>
    <t xml:space="preserve">Recopilar información documental de memoria historica cultural afrodescendiente </t>
  </si>
  <si>
    <t xml:space="preserve">Presentar colecciones documentales de la memoria historica afrodescendiente </t>
  </si>
  <si>
    <t xml:space="preserve">Preparar la oferta institucional acorde a las politicas en materia etnica y rrom </t>
  </si>
  <si>
    <t xml:space="preserve">Asesorar técnicamente las personas y las organizaciones con enfoque etnico </t>
  </si>
  <si>
    <t>Documentar la situación del sector interreligioso</t>
  </si>
  <si>
    <t xml:space="preserve">Recopilar documentación de las organizaciones basadas en la fe y sus diferentes denominaciones </t>
  </si>
  <si>
    <t>Ejecutar servicio de información</t>
  </si>
  <si>
    <t>Trazar plan de acción de la politica pública</t>
  </si>
  <si>
    <t>Acompañar a la mesa Interseccional en la ejecución de Plan de trabajo</t>
  </si>
  <si>
    <r>
      <rPr>
        <sz val="8"/>
        <color theme="1"/>
        <rFont val="Calibri"/>
        <family val="2"/>
        <scheme val="minor"/>
      </rPr>
      <t>Propon</t>
    </r>
    <r>
      <rPr>
        <sz val="8"/>
        <color rgb="FFFF0000"/>
        <rFont val="Calibri"/>
        <family val="2"/>
        <scheme val="minor"/>
      </rPr>
      <t>er</t>
    </r>
    <r>
      <rPr>
        <sz val="8"/>
        <color rgb="FF000000"/>
        <rFont val="Calibri"/>
        <family val="2"/>
        <scheme val="minor"/>
      </rPr>
      <t xml:space="preserve"> espacios de interacción e integración</t>
    </r>
  </si>
  <si>
    <t>Efectuar eventos de ciudad</t>
  </si>
  <si>
    <t xml:space="preserve">Organizar información para la arquitectura del sistema.
</t>
  </si>
  <si>
    <t>FORTALECIMIENTO PSICOSOCIAL DE LA JUVENTUD</t>
  </si>
  <si>
    <t>080401050202</t>
  </si>
  <si>
    <t>Elaborar Sistema de información de las  juventudes.</t>
  </si>
  <si>
    <t>Realizar la semana de la juventud</t>
  </si>
  <si>
    <t>Hacer eventos en espacios
 públicos para jóvenes.</t>
  </si>
  <si>
    <t>Efectuar publicaciones en temas de juventud por diferentes medios de difusión.</t>
  </si>
  <si>
    <t>Proponer nuevas estrategias comunicacionales para los jóvenes.</t>
  </si>
  <si>
    <t>Recopilar información en temás de Juventud.</t>
  </si>
  <si>
    <t xml:space="preserve">
 Elaborar un plán estrategico de 
nuevos lenguajes y acciones cercanas
 a la ciudadanía juvenil.
</t>
  </si>
  <si>
    <t xml:space="preserve">Ejecutar actividades del centro de artes y oficios para la vida.
</t>
  </si>
  <si>
    <t xml:space="preserve">
Vincular jóvenes a programas  para el bienestar y la garantía de derechos.</t>
  </si>
  <si>
    <t>Acompañar Jóvenes en programas 
de garantía de derechos.</t>
  </si>
  <si>
    <t>Asesorar jóvenes en temas de salud mental e inteligencia emocional.</t>
  </si>
  <si>
    <t>Asistir técnicamente a grupos e instancias juveniles.</t>
  </si>
  <si>
    <t>Acompañar procesos de participación juvenil.</t>
  </si>
  <si>
    <t xml:space="preserve">Gestionar oferta publida y privada para participación juvenil en la agenda pública.
</t>
  </si>
  <si>
    <t xml:space="preserve">
Presentar propuestas para alianzas estratégicas con diferentes organizaciones públicas y privadas.</t>
  </si>
  <si>
    <t xml:space="preserve">UNIDAD ADMINISTRATIVA </t>
  </si>
  <si>
    <t>P</t>
  </si>
  <si>
    <t xml:space="preserve">Responsable </t>
  </si>
  <si>
    <t xml:space="preserve">DEPARTAMENTO ADMINISTRATIVO DE PLANEACIÓN </t>
  </si>
  <si>
    <t xml:space="preserve">Mónica </t>
  </si>
  <si>
    <t>ADRIANA</t>
  </si>
  <si>
    <t>DIRECCIÓN DE DESARROLLO ECONÓMICO</t>
  </si>
  <si>
    <t xml:space="preserve">GABRIEL </t>
  </si>
  <si>
    <t xml:space="preserve">LINA </t>
  </si>
  <si>
    <t>DIRECCIÓN TIC</t>
  </si>
  <si>
    <t xml:space="preserve">CAROLINA </t>
  </si>
  <si>
    <t xml:space="preserve">GOBIERNO </t>
  </si>
  <si>
    <t>SECRETARÍA DE COMUNICACIONES</t>
  </si>
  <si>
    <t>MONICA M</t>
  </si>
  <si>
    <t xml:space="preserve">SECRETARÍA DE EDUCACIÓN </t>
  </si>
  <si>
    <t xml:space="preserve">Carolina Valencia </t>
  </si>
  <si>
    <t xml:space="preserve">SECRETARÍA DE EVALUACIÓN Y CONTROL </t>
  </si>
  <si>
    <t xml:space="preserve">MARIA VICTORIA </t>
  </si>
  <si>
    <t>SECRETARÍA DE FAMILIA</t>
  </si>
  <si>
    <t xml:space="preserve">CAMILO </t>
  </si>
  <si>
    <t>SECRETARÍA DE GOBIERNO</t>
  </si>
  <si>
    <t xml:space="preserve">MONICA </t>
  </si>
  <si>
    <t>SECRETARÍA DE HACIENDA</t>
  </si>
  <si>
    <t>SECRETARÍA DE INFRAESTRUCTURA</t>
  </si>
  <si>
    <t>SECRETARÍA DE MEDIO AMBIENTE</t>
  </si>
  <si>
    <t>Adriana</t>
  </si>
  <si>
    <t>SECRETARÍA DE MOVILIDAD</t>
  </si>
  <si>
    <t xml:space="preserve">SECRETARÍA DE PARTICIPACIÓN Y CIUDADANÍA </t>
  </si>
  <si>
    <t xml:space="preserve">SECRETARÍA DE SALUD Y PROTECCIÓN SOCIAL </t>
  </si>
  <si>
    <t xml:space="preserve">SECRETARÍA DE SEGURIDAD </t>
  </si>
  <si>
    <t xml:space="preserve">SECRETARÍA DE SERVICIOS ADMINISTRATIVOS </t>
  </si>
  <si>
    <t xml:space="preserve">SECRETARÍA DE VIVIENDA HABITAT </t>
  </si>
  <si>
    <t xml:space="preserve">SECRETARÍA GENERAL </t>
  </si>
  <si>
    <t>Monica</t>
  </si>
  <si>
    <t xml:space="preserve">SECRETARIA JURÍDICA </t>
  </si>
  <si>
    <t>SECRETARÍA PRIVADA</t>
  </si>
  <si>
    <t>AJUSTAR EL PLURIANUAL</t>
  </si>
  <si>
    <t>SECRETARÍA PRIVADA - CULTURA</t>
  </si>
  <si>
    <t xml:space="preserve">ELIMINARON UN PROYECTO … 2 NO SE AJUSTARON A LA ANUALIDAD </t>
  </si>
  <si>
    <t xml:space="preserve">SECRETARÍA PRIVADA - DEPORTES </t>
  </si>
  <si>
    <t>DOCUMENTOS:</t>
  </si>
  <si>
    <t>PERFIL :</t>
  </si>
  <si>
    <t xml:space="preserve">PRIORIDAD </t>
  </si>
  <si>
    <t>$$$$$$$$</t>
  </si>
  <si>
    <t xml:space="preserve">CONTINUAR PROCESOS CONTRACTUALES </t>
  </si>
  <si>
    <t>NUEVOS $$$$$$</t>
  </si>
  <si>
    <t xml:space="preserve">IDENTIFICACIÓN </t>
  </si>
  <si>
    <t>NOMBRE</t>
  </si>
  <si>
    <t xml:space="preserve">REVISIÓN PROYECTO: </t>
  </si>
  <si>
    <t xml:space="preserve">ESTRUCTURA </t>
  </si>
  <si>
    <r>
      <t>ARTICULACIÓN PD</t>
    </r>
    <r>
      <rPr>
        <sz val="11"/>
        <color rgb="FFFF0000"/>
        <rFont val="Calibri"/>
        <family val="2"/>
        <scheme val="minor"/>
      </rPr>
      <t>M</t>
    </r>
  </si>
  <si>
    <t xml:space="preserve">COMPROMISO </t>
  </si>
  <si>
    <t xml:space="preserve">ACUERDO </t>
  </si>
  <si>
    <t xml:space="preserve">OBJETIVO PDM </t>
  </si>
  <si>
    <t xml:space="preserve">PROYECCION PRESUPUESTAL </t>
  </si>
  <si>
    <t xml:space="preserve">PREPARACIÓN </t>
  </si>
  <si>
    <t xml:space="preserve">INDICATIVO </t>
  </si>
  <si>
    <t>INDICADORES Y ACTIVIDADES :</t>
  </si>
  <si>
    <t>CADENA DE VALOR</t>
  </si>
  <si>
    <t xml:space="preserve">UTILIZAR LA HOJA DE PROYECCIÓN PRESUPUESTAL </t>
  </si>
  <si>
    <t xml:space="preserve">REVISIÓN PROYECTOS </t>
  </si>
  <si>
    <t xml:space="preserve">IMPORTANTE EL VALOR DEL PROYECTO: </t>
  </si>
  <si>
    <t>INGRESOS Y BENEFICIOS:</t>
  </si>
  <si>
    <t xml:space="preserve">SUPERIORES A LA INVERSIÓN </t>
  </si>
  <si>
    <t>EVALUACIÓN</t>
  </si>
  <si>
    <t xml:space="preserve">INDICADORES </t>
  </si>
  <si>
    <t>PROGRAMACIÓN</t>
  </si>
  <si>
    <t xml:space="preserve">VALOR IGUAL AL DE PROYECCIÓN DE ACTIVIDADES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</si>
</sst>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* #,##0_-;\-* #,##0_-;_-* &quot;-&quot;??_-;_-@_-"/>
    <numFmt numFmtId="168" formatCode="0;[Red]0"/>
    <numFmt numFmtId="169" formatCode="&quot;$&quot;#,##0"/>
    <numFmt numFmtId="170" formatCode="#,###.00"/>
    <numFmt numFmtId="171" formatCode="[$$-240A]#,##0.00"/>
    <numFmt numFmtId="172" formatCode="_-&quot;$&quot;* #,##0_-;\-&quot;$&quot;* #,##0_-;_-&quot;$&quot;* &quot;-&quot;??_-;_-@_-"/>
    <numFmt numFmtId="173" formatCode="_-\$* #,##0_-;&quot;-$&quot;* #,##0_-;_-\$* \-_-;_-@_-"/>
    <numFmt numFmtId="174" formatCode="_-&quot;$&quot;* #,##0.00_-;\-&quot;$&quot;* #,##0.00_-;_-&quot;$&quot;* &quot;-&quot;_-;_-@_-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Arial Narrow"/>
      <family val="2"/>
    </font>
    <font>
      <sz val="14"/>
      <color rgb="FF000000"/>
      <name val="Arial Narrow"/>
      <family val="2"/>
    </font>
    <font>
      <sz val="8"/>
      <color rgb="FF0000FF"/>
      <name val="Arial Narrow"/>
      <family val="2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Arial Narrow"/>
      <family val="2"/>
    </font>
    <font>
      <sz val="8"/>
      <color rgb="FF00B050"/>
      <name val="Arial Narrow"/>
      <family val="2"/>
    </font>
    <font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C00FF"/>
      <name val="Calibri"/>
      <family val="2"/>
      <scheme val="minor"/>
    </font>
    <font>
      <sz val="8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mbria"/>
      <family val="1"/>
      <charset val="1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 Narrow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sz val="7"/>
      <color rgb="FF000000"/>
      <name val="Arial Narrow"/>
      <family val="2"/>
    </font>
    <font>
      <b/>
      <sz val="7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6"/>
      <color rgb="FF0000FF"/>
      <name val="Calibri"/>
      <family val="2"/>
      <scheme val="minor"/>
    </font>
    <font>
      <b/>
      <sz val="14"/>
      <name val="Arial Narrow"/>
      <family val="2"/>
    </font>
    <font>
      <b/>
      <sz val="11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FF0000"/>
      <name val="Arial Narrow"/>
      <family val="2"/>
    </font>
    <font>
      <sz val="14"/>
      <color rgb="FFC00000"/>
      <name val="Arial Narrow"/>
      <family val="2"/>
    </font>
    <font>
      <sz val="10"/>
      <name val="Verdana"/>
      <family val="2"/>
    </font>
    <font>
      <sz val="14"/>
      <color rgb="FFC00000"/>
      <name val="Calibri"/>
      <family val="2"/>
      <scheme val="minor"/>
    </font>
    <font>
      <strike/>
      <sz val="7"/>
      <color rgb="FF000000"/>
      <name val="Arial Narrow"/>
      <family val="2"/>
    </font>
    <font>
      <sz val="8"/>
      <color rgb="FF00B050"/>
      <name val="Calibri"/>
      <family val="2"/>
      <scheme val="minor"/>
    </font>
    <font>
      <sz val="7"/>
      <color rgb="FF0000FF"/>
      <name val="Arial Narrow"/>
      <family val="2"/>
    </font>
    <font>
      <sz val="14"/>
      <color rgb="FF0000FF"/>
      <name val="Calibri"/>
      <family val="2"/>
      <scheme val="minor"/>
    </font>
    <font>
      <sz val="7"/>
      <color rgb="FF00B050"/>
      <name val="Arial Narrow"/>
      <family val="2"/>
    </font>
    <font>
      <sz val="14"/>
      <color rgb="FF00B050"/>
      <name val="Calibri"/>
      <family val="2"/>
      <scheme val="minor"/>
    </font>
    <font>
      <sz val="14"/>
      <color rgb="FF0000FF"/>
      <name val="Calibri"/>
      <family val="2"/>
    </font>
    <font>
      <sz val="8"/>
      <color rgb="FF0000FF"/>
      <name val="Calibri"/>
      <family val="2"/>
    </font>
    <font>
      <sz val="11"/>
      <color rgb="FF0000FF"/>
      <name val="Calibri"/>
      <family val="2"/>
    </font>
    <font>
      <sz val="14"/>
      <color rgb="FF00B050"/>
      <name val="Calibri"/>
      <family val="2"/>
    </font>
    <font>
      <sz val="8"/>
      <color rgb="FF00B050"/>
      <name val="Calibri"/>
      <family val="2"/>
    </font>
    <font>
      <sz val="11"/>
      <color rgb="FF00B050"/>
      <name val="Calibri"/>
      <family val="2"/>
    </font>
    <font>
      <sz val="11"/>
      <color rgb="FF00B050"/>
      <name val="Arial Narrow"/>
      <family val="2"/>
    </font>
    <font>
      <sz val="11"/>
      <color rgb="FF0000FF"/>
      <name val="Arial Narrow"/>
      <family val="2"/>
    </font>
    <font>
      <sz val="14"/>
      <color rgb="FF00B050"/>
      <name val="Arial Narrow"/>
      <family val="2"/>
    </font>
    <font>
      <sz val="8"/>
      <color rgb="FF00B050"/>
      <name val="Arial"/>
      <family val="2"/>
    </font>
    <font>
      <sz val="14"/>
      <color rgb="FF0000FF"/>
      <name val="Arial Narrow"/>
      <family val="2"/>
    </font>
    <font>
      <sz val="8"/>
      <color rgb="FFCC00FF"/>
      <name val="Tahoma"/>
      <family val="2"/>
    </font>
    <font>
      <b/>
      <sz val="11"/>
      <color rgb="FFFF0000"/>
      <name val="Calibri"/>
      <family val="2"/>
      <scheme val="minor"/>
    </font>
    <font>
      <vertAlign val="superscript"/>
      <sz val="7"/>
      <color rgb="FF000000"/>
      <name val="Arial Narrow"/>
      <family val="2"/>
    </font>
    <font>
      <b/>
      <sz val="12"/>
      <color rgb="FFFF0000"/>
      <name val="Arial Narrow"/>
      <family val="2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7"/>
      <color rgb="FFFF0000"/>
      <name val="Arial Narrow"/>
      <family val="2"/>
    </font>
    <font>
      <sz val="8"/>
      <color rgb="FF000000"/>
      <name val="Calibri"/>
      <family val="2"/>
      <charset val="1"/>
    </font>
    <font>
      <sz val="7"/>
      <color theme="1"/>
      <name val="Arial Narrow"/>
      <family val="2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sz val="14"/>
      <color rgb="FF000000"/>
      <name val="Calibri"/>
      <family val="2"/>
      <scheme val="minor"/>
    </font>
    <font>
      <sz val="7"/>
      <color rgb="FF000000"/>
      <name val="Arial"/>
      <family val="2"/>
    </font>
    <font>
      <sz val="11"/>
      <color rgb="FF222222"/>
      <name val="Calibri"/>
      <family val="2"/>
      <scheme val="minor"/>
    </font>
    <font>
      <sz val="8"/>
      <color rgb="FF000000"/>
      <name val="Tahoma"/>
      <family val="2"/>
    </font>
    <font>
      <sz val="8"/>
      <name val="Tahoma"/>
      <family val="2"/>
    </font>
    <font>
      <sz val="14"/>
      <color theme="1"/>
      <name val="Calibri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rgb="FF00B050"/>
      <name val="Calibri"/>
      <family val="2"/>
      <scheme val="minor"/>
    </font>
    <font>
      <sz val="14"/>
      <name val="Arial"/>
      <family val="2"/>
    </font>
    <font>
      <sz val="14"/>
      <color rgb="FFFF0000"/>
      <name val="Arial"/>
      <family val="2"/>
    </font>
    <font>
      <b/>
      <sz val="7"/>
      <color theme="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0000FF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8EAADB"/>
      </patternFill>
    </fill>
    <fill>
      <patternFill patternType="solid">
        <fgColor theme="0"/>
        <bgColor rgb="FFFFE59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0" borderId="0"/>
    <xf numFmtId="42" fontId="1" fillId="0" borderId="0" applyFont="0" applyFill="0" applyBorder="0" applyAlignment="0" applyProtection="0"/>
    <xf numFmtId="0" fontId="48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73" fontId="72" fillId="0" borderId="0" applyBorder="0" applyProtection="0"/>
  </cellStyleXfs>
  <cellXfs count="45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0" borderId="0" xfId="0" applyFont="1"/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17" fillId="5" borderId="1" xfId="0" applyNumberFormat="1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13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0" xfId="0" applyFont="1"/>
    <xf numFmtId="3" fontId="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7" fontId="9" fillId="0" borderId="1" xfId="1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3" fontId="17" fillId="5" borderId="1" xfId="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36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0" fillId="14" borderId="1" xfId="0" applyFill="1" applyBorder="1"/>
    <xf numFmtId="0" fontId="4" fillId="14" borderId="1" xfId="0" applyFont="1" applyFill="1" applyBorder="1" applyAlignment="1">
      <alignment horizontal="center" vertical="center"/>
    </xf>
    <xf numFmtId="0" fontId="37" fillId="14" borderId="1" xfId="0" applyFont="1" applyFill="1" applyBorder="1" applyAlignment="1">
      <alignment horizontal="center" vertical="center"/>
    </xf>
    <xf numFmtId="0" fontId="41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justify" vertical="center" wrapText="1"/>
    </xf>
    <xf numFmtId="0" fontId="5" fillId="0" borderId="1" xfId="4" applyFont="1" applyBorder="1" applyAlignment="1">
      <alignment horizontal="center" vertical="center" wrapText="1"/>
    </xf>
    <xf numFmtId="0" fontId="42" fillId="0" borderId="1" xfId="4" applyFont="1" applyBorder="1" applyAlignment="1">
      <alignment horizontal="center" vertical="center" wrapText="1"/>
    </xf>
    <xf numFmtId="0" fontId="44" fillId="0" borderId="1" xfId="4" applyFont="1" applyBorder="1" applyAlignment="1">
      <alignment horizontal="center" vertical="center" wrapText="1"/>
    </xf>
    <xf numFmtId="3" fontId="0" fillId="0" borderId="1" xfId="4" applyNumberFormat="1" applyFont="1" applyBorder="1" applyAlignment="1">
      <alignment horizontal="center" vertical="center"/>
    </xf>
    <xf numFmtId="42" fontId="0" fillId="0" borderId="1" xfId="5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justify" vertical="center" wrapText="1"/>
    </xf>
    <xf numFmtId="0" fontId="5" fillId="5" borderId="1" xfId="4" applyFont="1" applyFill="1" applyBorder="1" applyAlignment="1">
      <alignment horizontal="center" vertical="center" wrapText="1"/>
    </xf>
    <xf numFmtId="169" fontId="0" fillId="5" borderId="1" xfId="4" applyNumberFormat="1" applyFont="1" applyFill="1" applyBorder="1" applyAlignment="1">
      <alignment horizontal="center" vertical="center" wrapText="1"/>
    </xf>
    <xf numFmtId="169" fontId="5" fillId="5" borderId="1" xfId="4" applyNumberFormat="1" applyFont="1" applyFill="1" applyBorder="1" applyAlignment="1">
      <alignment horizontal="center" vertical="center" wrapText="1"/>
    </xf>
    <xf numFmtId="169" fontId="45" fillId="5" borderId="1" xfId="4" applyNumberFormat="1" applyFont="1" applyFill="1" applyBorder="1" applyAlignment="1">
      <alignment horizontal="center" vertical="center" wrapText="1" readingOrder="1"/>
    </xf>
    <xf numFmtId="0" fontId="36" fillId="0" borderId="1" xfId="0" applyFont="1" applyBorder="1" applyAlignment="1">
      <alignment horizontal="justify" vertical="center"/>
    </xf>
    <xf numFmtId="169" fontId="0" fillId="5" borderId="1" xfId="4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6" fillId="0" borderId="1" xfId="0" applyFont="1" applyBorder="1" applyAlignment="1">
      <alignment horizontal="justify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justify" vertical="center" wrapText="1"/>
    </xf>
    <xf numFmtId="0" fontId="47" fillId="0" borderId="1" xfId="0" applyFont="1" applyBorder="1" applyAlignment="1">
      <alignment horizontal="justify" vertical="center" wrapText="1"/>
    </xf>
    <xf numFmtId="0" fontId="11" fillId="15" borderId="1" xfId="0" applyFont="1" applyFill="1" applyBorder="1" applyAlignment="1">
      <alignment horizontal="justify" vertical="center" wrapText="1"/>
    </xf>
    <xf numFmtId="10" fontId="5" fillId="5" borderId="1" xfId="6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/>
    <xf numFmtId="0" fontId="49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36" fillId="2" borderId="1" xfId="0" applyFont="1" applyFill="1" applyBorder="1" applyAlignment="1">
      <alignment horizontal="justify" vertical="center" wrapText="1"/>
    </xf>
    <xf numFmtId="10" fontId="5" fillId="5" borderId="1" xfId="4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justify" vertical="center"/>
    </xf>
    <xf numFmtId="0" fontId="0" fillId="0" borderId="1" xfId="4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9" fontId="0" fillId="0" borderId="1" xfId="5" applyNumberFormat="1" applyFont="1" applyBorder="1" applyAlignment="1">
      <alignment horizontal="center" vertical="center" wrapText="1"/>
    </xf>
    <xf numFmtId="42" fontId="0" fillId="0" borderId="1" xfId="5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169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9" fontId="26" fillId="16" borderId="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169" fontId="0" fillId="0" borderId="1" xfId="4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justify" vertical="center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165" fontId="13" fillId="0" borderId="1" xfId="3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5" fontId="20" fillId="0" borderId="1" xfId="3" applyFont="1" applyBorder="1" applyAlignment="1">
      <alignment horizontal="center" vertical="center"/>
    </xf>
    <xf numFmtId="0" fontId="20" fillId="0" borderId="1" xfId="0" applyFont="1" applyBorder="1"/>
    <xf numFmtId="0" fontId="12" fillId="0" borderId="1" xfId="0" applyFont="1" applyBorder="1" applyAlignment="1">
      <alignment horizontal="justify" vertical="center" wrapText="1"/>
    </xf>
    <xf numFmtId="0" fontId="54" fillId="0" borderId="1" xfId="0" applyFont="1" applyBorder="1" applyAlignment="1">
      <alignment horizontal="justify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justify" vertical="center" wrapText="1"/>
    </xf>
    <xf numFmtId="0" fontId="51" fillId="0" borderId="1" xfId="0" applyFont="1" applyBorder="1" applyAlignment="1">
      <alignment vertical="center" wrapText="1"/>
    </xf>
    <xf numFmtId="165" fontId="14" fillId="0" borderId="1" xfId="3" applyFont="1" applyBorder="1" applyAlignment="1">
      <alignment vertical="center"/>
    </xf>
    <xf numFmtId="0" fontId="51" fillId="0" borderId="1" xfId="0" applyFont="1" applyBorder="1" applyAlignment="1">
      <alignment horizontal="center" vertical="center"/>
    </xf>
    <xf numFmtId="165" fontId="51" fillId="0" borderId="1" xfId="3" applyFont="1" applyBorder="1" applyAlignment="1">
      <alignment horizontal="center" vertical="center"/>
    </xf>
    <xf numFmtId="165" fontId="14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1" fillId="0" borderId="1" xfId="0" applyFont="1" applyBorder="1"/>
    <xf numFmtId="0" fontId="52" fillId="0" borderId="1" xfId="0" applyFont="1" applyBorder="1" applyAlignment="1">
      <alignment horizontal="justify" vertical="center" wrapText="1"/>
    </xf>
    <xf numFmtId="0" fontId="5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 readingOrder="1"/>
    </xf>
    <xf numFmtId="165" fontId="13" fillId="0" borderId="1" xfId="3" applyFont="1" applyBorder="1" applyAlignment="1">
      <alignment horizontal="center" vertical="center" readingOrder="1"/>
    </xf>
    <xf numFmtId="171" fontId="2" fillId="2" borderId="1" xfId="0" applyNumberFormat="1" applyFont="1" applyFill="1" applyBorder="1" applyAlignment="1">
      <alignment horizontal="center" vertical="center" readingOrder="1"/>
    </xf>
    <xf numFmtId="42" fontId="0" fillId="0" borderId="1" xfId="5" applyFont="1" applyBorder="1" applyAlignment="1">
      <alignment horizontal="center" vertical="center" wrapText="1"/>
    </xf>
    <xf numFmtId="0" fontId="51" fillId="0" borderId="1" xfId="0" applyFont="1" applyBorder="1" applyAlignment="1">
      <alignment vertical="top" wrapText="1"/>
    </xf>
    <xf numFmtId="166" fontId="51" fillId="0" borderId="1" xfId="2" applyFont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52" fillId="2" borderId="1" xfId="0" applyFont="1" applyFill="1" applyBorder="1" applyAlignment="1">
      <alignment horizontal="justify" vertical="center" wrapText="1"/>
    </xf>
    <xf numFmtId="0" fontId="57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57" fillId="0" borderId="1" xfId="0" applyFont="1" applyBorder="1" applyAlignment="1">
      <alignment vertical="center" wrapText="1"/>
    </xf>
    <xf numFmtId="171" fontId="58" fillId="0" borderId="1" xfId="3" applyNumberFormat="1" applyFont="1" applyBorder="1" applyAlignment="1">
      <alignment vertical="center"/>
    </xf>
    <xf numFmtId="0" fontId="20" fillId="0" borderId="1" xfId="0" applyFont="1" applyBorder="1" applyAlignment="1">
      <alignment wrapText="1"/>
    </xf>
    <xf numFmtId="0" fontId="57" fillId="0" borderId="1" xfId="0" applyFont="1" applyBorder="1" applyAlignment="1">
      <alignment vertical="center"/>
    </xf>
    <xf numFmtId="170" fontId="57" fillId="5" borderId="1" xfId="0" applyNumberFormat="1" applyFont="1" applyFill="1" applyBorder="1" applyAlignment="1">
      <alignment vertical="center" wrapText="1" readingOrder="1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171" fontId="61" fillId="0" borderId="1" xfId="3" applyNumberFormat="1" applyFont="1" applyFill="1" applyBorder="1" applyAlignment="1">
      <alignment vertical="center"/>
    </xf>
    <xf numFmtId="0" fontId="53" fillId="0" borderId="1" xfId="0" applyFont="1" applyBorder="1" applyAlignment="1">
      <alignment horizontal="center" vertical="center"/>
    </xf>
    <xf numFmtId="0" fontId="52" fillId="15" borderId="1" xfId="0" applyFont="1" applyFill="1" applyBorder="1" applyAlignment="1">
      <alignment horizontal="justify" vertical="center" wrapText="1"/>
    </xf>
    <xf numFmtId="42" fontId="0" fillId="5" borderId="1" xfId="5" applyFont="1" applyFill="1" applyBorder="1" applyAlignment="1">
      <alignment horizontal="center" vertical="center"/>
    </xf>
    <xf numFmtId="0" fontId="51" fillId="5" borderId="1" xfId="0" applyFont="1" applyFill="1" applyBorder="1" applyAlignment="1">
      <alignment vertical="center" wrapText="1"/>
    </xf>
    <xf numFmtId="172" fontId="51" fillId="5" borderId="1" xfId="7" applyNumberFormat="1" applyFont="1" applyFill="1" applyBorder="1" applyAlignment="1">
      <alignment vertical="center"/>
    </xf>
    <xf numFmtId="42" fontId="51" fillId="5" borderId="1" xfId="5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54" fillId="2" borderId="1" xfId="0" applyFont="1" applyFill="1" applyBorder="1" applyAlignment="1">
      <alignment horizontal="justify" vertical="center" wrapText="1"/>
    </xf>
    <xf numFmtId="42" fontId="13" fillId="0" borderId="1" xfId="8" applyFont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vertical="center" wrapText="1"/>
    </xf>
    <xf numFmtId="2" fontId="0" fillId="0" borderId="1" xfId="0" applyNumberFormat="1" applyBorder="1"/>
    <xf numFmtId="0" fontId="6" fillId="0" borderId="1" xfId="0" applyFont="1" applyBorder="1" applyAlignment="1">
      <alignment horizontal="center" wrapText="1"/>
    </xf>
    <xf numFmtId="1" fontId="1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17" fillId="17" borderId="1" xfId="0" applyNumberFormat="1" applyFont="1" applyFill="1" applyBorder="1" applyAlignment="1">
      <alignment horizontal="center" vertical="center"/>
    </xf>
    <xf numFmtId="3" fontId="17" fillId="17" borderId="1" xfId="0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vertical="center" wrapText="1"/>
    </xf>
    <xf numFmtId="0" fontId="64" fillId="0" borderId="1" xfId="0" applyFont="1" applyBorder="1" applyAlignment="1">
      <alignment horizontal="center" vertical="center" wrapText="1"/>
    </xf>
    <xf numFmtId="0" fontId="12" fillId="15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left" vertical="center" wrapText="1"/>
    </xf>
    <xf numFmtId="0" fontId="65" fillId="0" borderId="1" xfId="0" applyFont="1" applyBorder="1" applyAlignment="1" applyProtection="1">
      <alignment horizontal="left" vertical="center" wrapText="1"/>
      <protection locked="0"/>
    </xf>
    <xf numFmtId="165" fontId="51" fillId="0" borderId="1" xfId="3" applyFont="1" applyBorder="1" applyAlignment="1">
      <alignment horizontal="left" vertical="center"/>
    </xf>
    <xf numFmtId="166" fontId="14" fillId="0" borderId="1" xfId="2" applyFont="1" applyFill="1" applyBorder="1"/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8" fillId="15" borderId="1" xfId="0" applyFont="1" applyFill="1" applyBorder="1" applyAlignment="1">
      <alignment vertical="center" wrapText="1"/>
    </xf>
    <xf numFmtId="0" fontId="66" fillId="0" borderId="1" xfId="0" applyFont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166" fontId="2" fillId="0" borderId="1" xfId="2" applyFont="1" applyFill="1" applyBorder="1" applyAlignment="1">
      <alignment wrapText="1"/>
    </xf>
    <xf numFmtId="0" fontId="5" fillId="0" borderId="1" xfId="0" applyFont="1" applyBorder="1" applyAlignment="1">
      <alignment vertical="center"/>
    </xf>
    <xf numFmtId="165" fontId="10" fillId="0" borderId="1" xfId="3" applyFont="1" applyBorder="1" applyAlignment="1">
      <alignment vertical="center"/>
    </xf>
    <xf numFmtId="3" fontId="28" fillId="5" borderId="1" xfId="0" applyNumberFormat="1" applyFont="1" applyFill="1" applyBorder="1" applyAlignment="1">
      <alignment horizontal="center" vertical="center"/>
    </xf>
    <xf numFmtId="1" fontId="28" fillId="5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70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71" fillId="0" borderId="1" xfId="0" applyFont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justify" vertical="center"/>
    </xf>
    <xf numFmtId="0" fontId="5" fillId="0" borderId="1" xfId="0" quotePrefix="1" applyFont="1" applyBorder="1" applyAlignment="1">
      <alignment vertical="center" wrapText="1"/>
    </xf>
    <xf numFmtId="0" fontId="27" fillId="0" borderId="1" xfId="0" applyFont="1" applyBorder="1" applyAlignment="1">
      <alignment horizontal="center"/>
    </xf>
    <xf numFmtId="42" fontId="0" fillId="0" borderId="1" xfId="5" applyFont="1" applyBorder="1" applyAlignment="1">
      <alignment vertical="center"/>
    </xf>
    <xf numFmtId="0" fontId="27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42" fontId="0" fillId="2" borderId="1" xfId="5" applyFont="1" applyFill="1" applyBorder="1" applyAlignment="1">
      <alignment vertical="center"/>
    </xf>
    <xf numFmtId="0" fontId="73" fillId="0" borderId="1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173" fontId="72" fillId="0" borderId="1" xfId="9" applyBorder="1" applyAlignment="1" applyProtection="1">
      <alignment horizontal="center" vertical="center"/>
    </xf>
    <xf numFmtId="173" fontId="74" fillId="0" borderId="1" xfId="9" applyFont="1" applyBorder="1" applyAlignment="1" applyProtection="1">
      <alignment horizontal="center" vertical="center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vertical="center" wrapText="1"/>
    </xf>
    <xf numFmtId="0" fontId="74" fillId="0" borderId="1" xfId="0" applyFont="1" applyBorder="1" applyAlignment="1">
      <alignment horizontal="center"/>
    </xf>
    <xf numFmtId="0" fontId="76" fillId="0" borderId="1" xfId="0" applyFont="1" applyBorder="1" applyAlignment="1">
      <alignment horizontal="center" vertical="center" wrapText="1"/>
    </xf>
    <xf numFmtId="42" fontId="77" fillId="0" borderId="1" xfId="5" applyFont="1" applyBorder="1" applyAlignment="1">
      <alignment horizontal="center" vertical="center"/>
    </xf>
    <xf numFmtId="42" fontId="76" fillId="0" borderId="1" xfId="5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right" vertical="center" wrapText="1"/>
    </xf>
    <xf numFmtId="0" fontId="76" fillId="5" borderId="1" xfId="0" applyFont="1" applyFill="1" applyBorder="1" applyAlignment="1">
      <alignment horizontal="center" vertical="center" wrapText="1"/>
    </xf>
    <xf numFmtId="165" fontId="0" fillId="0" borderId="1" xfId="3" applyFont="1" applyBorder="1" applyAlignment="1">
      <alignment vertical="center"/>
    </xf>
    <xf numFmtId="165" fontId="5" fillId="0" borderId="1" xfId="3" applyFont="1" applyBorder="1" applyAlignment="1">
      <alignment vertical="center"/>
    </xf>
    <xf numFmtId="0" fontId="44" fillId="0" borderId="1" xfId="0" applyFont="1" applyBorder="1" applyAlignment="1">
      <alignment horizontal="center" vertical="top" wrapText="1"/>
    </xf>
    <xf numFmtId="165" fontId="17" fillId="0" borderId="1" xfId="3" applyFont="1" applyBorder="1"/>
    <xf numFmtId="165" fontId="44" fillId="0" borderId="1" xfId="3" applyFont="1" applyBorder="1"/>
    <xf numFmtId="165" fontId="17" fillId="0" borderId="1" xfId="3" applyFont="1" applyBorder="1" applyAlignment="1"/>
    <xf numFmtId="165" fontId="17" fillId="0" borderId="1" xfId="3" applyFont="1" applyFill="1" applyBorder="1"/>
    <xf numFmtId="165" fontId="44" fillId="0" borderId="1" xfId="3" applyFont="1" applyFill="1" applyBorder="1"/>
    <xf numFmtId="0" fontId="44" fillId="0" borderId="1" xfId="0" applyFont="1" applyBorder="1" applyAlignment="1">
      <alignment horizontal="center" wrapText="1"/>
    </xf>
    <xf numFmtId="165" fontId="44" fillId="0" borderId="1" xfId="3" applyFont="1" applyBorder="1" applyAlignment="1"/>
    <xf numFmtId="0" fontId="44" fillId="18" borderId="1" xfId="0" applyFont="1" applyFill="1" applyBorder="1" applyAlignment="1">
      <alignment horizontal="center" vertical="top" wrapText="1"/>
    </xf>
    <xf numFmtId="0" fontId="44" fillId="18" borderId="1" xfId="0" applyFont="1" applyFill="1" applyBorder="1" applyAlignment="1">
      <alignment horizontal="center" wrapText="1"/>
    </xf>
    <xf numFmtId="0" fontId="79" fillId="0" borderId="1" xfId="0" applyFont="1" applyBorder="1" applyAlignment="1">
      <alignment horizontal="center" vertical="center" wrapText="1"/>
    </xf>
    <xf numFmtId="0" fontId="80" fillId="0" borderId="1" xfId="0" applyFont="1" applyBorder="1" applyAlignment="1">
      <alignment vertical="center" wrapText="1"/>
    </xf>
    <xf numFmtId="0" fontId="80" fillId="0" borderId="1" xfId="0" applyFont="1" applyBorder="1" applyAlignment="1">
      <alignment horizontal="center" vertical="center" wrapText="1"/>
    </xf>
    <xf numFmtId="42" fontId="0" fillId="0" borderId="1" xfId="5" applyFont="1" applyBorder="1"/>
    <xf numFmtId="49" fontId="82" fillId="0" borderId="1" xfId="0" applyNumberFormat="1" applyFont="1" applyBorder="1" applyAlignment="1">
      <alignment horizontal="center" vertical="center" wrapText="1" readingOrder="1"/>
    </xf>
    <xf numFmtId="49" fontId="5" fillId="0" borderId="1" xfId="0" applyNumberFormat="1" applyFont="1" applyBorder="1" applyAlignment="1">
      <alignment horizontal="center" vertical="center"/>
    </xf>
    <xf numFmtId="170" fontId="83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wrapText="1"/>
    </xf>
    <xf numFmtId="42" fontId="0" fillId="0" borderId="1" xfId="5" applyFont="1" applyBorder="1" applyAlignment="1"/>
    <xf numFmtId="0" fontId="5" fillId="0" borderId="1" xfId="0" applyFont="1" applyBorder="1" applyAlignment="1">
      <alignment vertical="top" wrapText="1"/>
    </xf>
    <xf numFmtId="49" fontId="83" fillId="0" borderId="1" xfId="0" applyNumberFormat="1" applyFont="1" applyBorder="1" applyAlignment="1">
      <alignment horizontal="left" vertical="center" wrapText="1" readingOrder="1"/>
    </xf>
    <xf numFmtId="49" fontId="44" fillId="0" borderId="1" xfId="0" applyNumberFormat="1" applyFont="1" applyBorder="1" applyAlignment="1">
      <alignment vertical="center"/>
    </xf>
    <xf numFmtId="170" fontId="83" fillId="0" borderId="1" xfId="0" applyNumberFormat="1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vertical="top" wrapText="1" shrinkToFit="1"/>
    </xf>
    <xf numFmtId="3" fontId="9" fillId="0" borderId="1" xfId="0" applyNumberFormat="1" applyFont="1" applyBorder="1" applyAlignment="1">
      <alignment horizontal="center" vertical="center"/>
    </xf>
    <xf numFmtId="42" fontId="0" fillId="0" borderId="1" xfId="0" applyNumberFormat="1" applyBorder="1"/>
    <xf numFmtId="49" fontId="82" fillId="0" borderId="1" xfId="0" applyNumberFormat="1" applyFont="1" applyBorder="1" applyAlignment="1">
      <alignment horizontal="left" vertical="center" wrapText="1" readingOrder="1"/>
    </xf>
    <xf numFmtId="2" fontId="5" fillId="0" borderId="1" xfId="0" quotePrefix="1" applyNumberFormat="1" applyFont="1" applyBorder="1"/>
    <xf numFmtId="42" fontId="5" fillId="0" borderId="1" xfId="5" applyFont="1" applyBorder="1"/>
    <xf numFmtId="0" fontId="10" fillId="0" borderId="1" xfId="0" applyFont="1" applyBorder="1" applyAlignment="1">
      <alignment horizontal="justify" vertical="center" wrapText="1"/>
    </xf>
    <xf numFmtId="0" fontId="4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49" fontId="82" fillId="0" borderId="1" xfId="0" applyNumberFormat="1" applyFont="1" applyBorder="1" applyAlignment="1">
      <alignment vertical="center" wrapText="1" readingOrder="1"/>
    </xf>
    <xf numFmtId="3" fontId="3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 readingOrder="1"/>
    </xf>
    <xf numFmtId="49" fontId="44" fillId="0" borderId="1" xfId="0" applyNumberFormat="1" applyFont="1" applyBorder="1" applyAlignment="1">
      <alignment horizontal="center" vertical="center" wrapText="1"/>
    </xf>
    <xf numFmtId="170" fontId="44" fillId="0" borderId="1" xfId="0" applyNumberFormat="1" applyFont="1" applyBorder="1" applyAlignment="1">
      <alignment horizontal="right" vertical="center" wrapText="1" readingOrder="1"/>
    </xf>
    <xf numFmtId="170" fontId="83" fillId="0" borderId="1" xfId="0" applyNumberFormat="1" applyFont="1" applyBorder="1" applyAlignment="1">
      <alignment vertical="center" wrapText="1" readingOrder="1"/>
    </xf>
    <xf numFmtId="0" fontId="36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top" wrapText="1"/>
    </xf>
    <xf numFmtId="0" fontId="84" fillId="6" borderId="1" xfId="0" applyFont="1" applyFill="1" applyBorder="1" applyAlignment="1">
      <alignment horizontal="center" vertical="center" wrapText="1"/>
    </xf>
    <xf numFmtId="166" fontId="0" fillId="0" borderId="1" xfId="2" applyFont="1" applyFill="1" applyBorder="1"/>
    <xf numFmtId="174" fontId="5" fillId="0" borderId="1" xfId="5" applyNumberFormat="1" applyFont="1" applyFill="1" applyBorder="1"/>
    <xf numFmtId="0" fontId="5" fillId="0" borderId="1" xfId="0" applyFont="1" applyBorder="1" applyAlignment="1">
      <alignment horizontal="center" vertical="center"/>
    </xf>
    <xf numFmtId="174" fontId="5" fillId="0" borderId="1" xfId="5" applyNumberFormat="1" applyFont="1" applyFill="1" applyBorder="1" applyAlignment="1">
      <alignment horizontal="center" vertical="center"/>
    </xf>
    <xf numFmtId="42" fontId="0" fillId="0" borderId="1" xfId="5" applyFont="1" applyFill="1" applyBorder="1"/>
    <xf numFmtId="0" fontId="29" fillId="0" borderId="1" xfId="0" applyFont="1" applyBorder="1" applyAlignment="1">
      <alignment horizontal="center" vertical="center" wrapText="1"/>
    </xf>
    <xf numFmtId="0" fontId="84" fillId="7" borderId="1" xfId="0" applyFont="1" applyFill="1" applyBorder="1" applyAlignment="1">
      <alignment horizontal="center" vertical="center" wrapText="1"/>
    </xf>
    <xf numFmtId="0" fontId="84" fillId="8" borderId="1" xfId="0" applyFont="1" applyFill="1" applyBorder="1" applyAlignment="1">
      <alignment horizontal="center" vertical="center" wrapText="1"/>
    </xf>
    <xf numFmtId="0" fontId="84" fillId="10" borderId="1" xfId="0" applyFont="1" applyFill="1" applyBorder="1" applyAlignment="1">
      <alignment horizontal="center" vertical="center"/>
    </xf>
    <xf numFmtId="0" fontId="84" fillId="10" borderId="1" xfId="0" applyFont="1" applyFill="1" applyBorder="1" applyAlignment="1">
      <alignment horizontal="center" vertical="center" wrapText="1"/>
    </xf>
    <xf numFmtId="0" fontId="84" fillId="11" borderId="1" xfId="0" applyFont="1" applyFill="1" applyBorder="1" applyAlignment="1">
      <alignment horizontal="center" vertical="center"/>
    </xf>
    <xf numFmtId="0" fontId="84" fillId="11" borderId="1" xfId="0" applyFont="1" applyFill="1" applyBorder="1" applyAlignment="1">
      <alignment horizontal="center" vertical="center" wrapText="1"/>
    </xf>
    <xf numFmtId="0" fontId="84" fillId="12" borderId="1" xfId="0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justify" vertical="center" wrapText="1"/>
    </xf>
    <xf numFmtId="168" fontId="85" fillId="5" borderId="1" xfId="0" applyNumberFormat="1" applyFont="1" applyFill="1" applyBorder="1" applyAlignment="1">
      <alignment horizontal="center" vertical="center" wrapText="1"/>
    </xf>
    <xf numFmtId="168" fontId="85" fillId="0" borderId="1" xfId="0" applyNumberFormat="1" applyFont="1" applyBorder="1" applyAlignment="1">
      <alignment horizontal="center" vertical="center" wrapText="1"/>
    </xf>
    <xf numFmtId="0" fontId="88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165" fontId="2" fillId="0" borderId="1" xfId="3" applyFont="1" applyBorder="1" applyAlignment="1">
      <alignment horizontal="center" vertical="center"/>
    </xf>
    <xf numFmtId="165" fontId="10" fillId="0" borderId="1" xfId="3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168" fontId="89" fillId="0" borderId="1" xfId="0" applyNumberFormat="1" applyFont="1" applyBorder="1" applyAlignment="1">
      <alignment horizontal="center" vertical="center"/>
    </xf>
    <xf numFmtId="168" fontId="85" fillId="0" borderId="1" xfId="0" applyNumberFormat="1" applyFont="1" applyBorder="1" applyAlignment="1">
      <alignment horizontal="center" vertical="center"/>
    </xf>
    <xf numFmtId="168" fontId="89" fillId="5" borderId="1" xfId="0" applyNumberFormat="1" applyFont="1" applyFill="1" applyBorder="1" applyAlignment="1">
      <alignment horizontal="center" vertical="center" wrapText="1"/>
    </xf>
    <xf numFmtId="168" fontId="90" fillId="0" borderId="1" xfId="0" applyNumberFormat="1" applyFont="1" applyBorder="1" applyAlignment="1">
      <alignment horizontal="center" vertical="center" wrapText="1"/>
    </xf>
    <xf numFmtId="0" fontId="9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5" fillId="0" borderId="1" xfId="0" applyFont="1" applyBorder="1" applyAlignment="1">
      <alignment horizontal="center" vertical="center" wrapText="1"/>
    </xf>
    <xf numFmtId="168" fontId="85" fillId="5" borderId="1" xfId="0" applyNumberFormat="1" applyFont="1" applyFill="1" applyBorder="1" applyAlignment="1">
      <alignment horizontal="center" vertical="center"/>
    </xf>
    <xf numFmtId="168" fontId="89" fillId="5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2" fontId="0" fillId="5" borderId="1" xfId="5" applyFont="1" applyFill="1" applyBorder="1"/>
    <xf numFmtId="0" fontId="24" fillId="0" borderId="1" xfId="0" applyFont="1" applyBorder="1" applyAlignment="1">
      <alignment horizontal="center" vertical="center" wrapText="1"/>
    </xf>
    <xf numFmtId="42" fontId="0" fillId="5" borderId="1" xfId="5" applyFont="1" applyFill="1" applyBorder="1" applyAlignment="1"/>
    <xf numFmtId="0" fontId="24" fillId="5" borderId="1" xfId="0" applyFont="1" applyFill="1" applyBorder="1" applyAlignment="1">
      <alignment horizontal="center" vertical="center" wrapText="1"/>
    </xf>
    <xf numFmtId="0" fontId="92" fillId="0" borderId="1" xfId="6" applyFont="1" applyBorder="1" applyAlignment="1" applyProtection="1">
      <alignment vertical="center" wrapText="1"/>
      <protection hidden="1"/>
    </xf>
    <xf numFmtId="42" fontId="93" fillId="0" borderId="1" xfId="5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42" fontId="93" fillId="0" borderId="1" xfId="5" applyFont="1" applyFill="1" applyBorder="1" applyAlignment="1" applyProtection="1">
      <alignment vertical="center" wrapText="1"/>
      <protection hidden="1"/>
    </xf>
    <xf numFmtId="165" fontId="0" fillId="0" borderId="1" xfId="3" applyFont="1" applyBorder="1"/>
    <xf numFmtId="0" fontId="94" fillId="5" borderId="1" xfId="0" applyFont="1" applyFill="1" applyBorder="1" applyAlignment="1">
      <alignment horizontal="left" vertical="center" wrapText="1"/>
    </xf>
    <xf numFmtId="42" fontId="0" fillId="19" borderId="1" xfId="5" applyFont="1" applyFill="1" applyBorder="1" applyAlignment="1">
      <alignment vertical="center"/>
    </xf>
    <xf numFmtId="166" fontId="5" fillId="0" borderId="1" xfId="2" applyFont="1" applyFill="1" applyBorder="1"/>
    <xf numFmtId="0" fontId="44" fillId="5" borderId="1" xfId="0" applyFont="1" applyFill="1" applyBorder="1" applyAlignment="1">
      <alignment horizontal="left" vertical="center" wrapText="1"/>
    </xf>
    <xf numFmtId="42" fontId="0" fillId="19" borderId="1" xfId="5" applyFont="1" applyFill="1" applyBorder="1" applyAlignment="1">
      <alignment horizontal="center" vertical="center"/>
    </xf>
    <xf numFmtId="49" fontId="32" fillId="0" borderId="1" xfId="0" quotePrefix="1" applyNumberFormat="1" applyFont="1" applyBorder="1" applyAlignment="1">
      <alignment horizontal="justify" vertical="center" wrapText="1"/>
    </xf>
    <xf numFmtId="49" fontId="32" fillId="0" borderId="1" xfId="0" quotePrefix="1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justify" vertical="center" wrapText="1"/>
    </xf>
    <xf numFmtId="166" fontId="0" fillId="19" borderId="1" xfId="2" applyFont="1" applyFill="1" applyBorder="1"/>
    <xf numFmtId="165" fontId="0" fillId="0" borderId="1" xfId="3" applyFont="1" applyFill="1" applyBorder="1" applyAlignment="1">
      <alignment horizontal="center" vertical="center"/>
    </xf>
    <xf numFmtId="165" fontId="5" fillId="0" borderId="1" xfId="3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left" vertical="center" wrapText="1"/>
    </xf>
    <xf numFmtId="42" fontId="0" fillId="9" borderId="1" xfId="5" applyFont="1" applyFill="1" applyBorder="1"/>
    <xf numFmtId="42" fontId="0" fillId="9" borderId="1" xfId="5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95" fillId="0" borderId="1" xfId="0" applyFont="1" applyBorder="1"/>
    <xf numFmtId="166" fontId="2" fillId="0" borderId="1" xfId="2" applyFont="1" applyFill="1" applyBorder="1"/>
    <xf numFmtId="42" fontId="17" fillId="0" borderId="1" xfId="5" applyFont="1" applyBorder="1"/>
    <xf numFmtId="42" fontId="17" fillId="9" borderId="1" xfId="5" applyFont="1" applyFill="1" applyBorder="1"/>
    <xf numFmtId="0" fontId="32" fillId="0" borderId="1" xfId="0" applyFont="1" applyBorder="1" applyAlignment="1">
      <alignment vertical="center"/>
    </xf>
    <xf numFmtId="42" fontId="32" fillId="0" borderId="1" xfId="5" applyFont="1" applyBorder="1" applyAlignment="1">
      <alignment vertical="center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165" fontId="5" fillId="0" borderId="1" xfId="3" applyFont="1" applyFill="1" applyBorder="1" applyAlignment="1">
      <alignment vertical="center"/>
    </xf>
    <xf numFmtId="165" fontId="2" fillId="0" borderId="1" xfId="3" applyFont="1" applyBorder="1" applyAlignment="1">
      <alignment vertical="center"/>
    </xf>
    <xf numFmtId="165" fontId="10" fillId="0" borderId="1" xfId="3" applyFont="1" applyFill="1" applyBorder="1" applyAlignment="1">
      <alignment vertical="center"/>
    </xf>
    <xf numFmtId="165" fontId="0" fillId="0" borderId="1" xfId="3" applyFont="1" applyFill="1" applyBorder="1" applyAlignment="1">
      <alignment vertical="center"/>
    </xf>
    <xf numFmtId="166" fontId="0" fillId="0" borderId="1" xfId="2" applyFont="1" applyFill="1" applyBorder="1" applyAlignment="1">
      <alignment horizontal="center" vertical="center"/>
    </xf>
    <xf numFmtId="165" fontId="17" fillId="0" borderId="1" xfId="3" applyFont="1" applyFill="1" applyBorder="1" applyAlignment="1">
      <alignment vertical="center"/>
    </xf>
    <xf numFmtId="165" fontId="0" fillId="0" borderId="1" xfId="3" applyFont="1" applyFill="1" applyBorder="1" applyAlignment="1">
      <alignment vertical="center" wrapText="1"/>
    </xf>
    <xf numFmtId="42" fontId="0" fillId="5" borderId="1" xfId="5" applyFont="1" applyFill="1" applyBorder="1" applyAlignment="1">
      <alignment vertical="center"/>
    </xf>
    <xf numFmtId="42" fontId="5" fillId="0" borderId="1" xfId="5" applyFont="1" applyFill="1" applyBorder="1"/>
    <xf numFmtId="0" fontId="5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42" fontId="2" fillId="0" borderId="1" xfId="5" applyFont="1" applyBorder="1"/>
    <xf numFmtId="0" fontId="2" fillId="0" borderId="1" xfId="0" applyFont="1" applyBorder="1"/>
    <xf numFmtId="0" fontId="44" fillId="0" borderId="1" xfId="0" applyFont="1" applyBorder="1" applyAlignment="1">
      <alignment wrapText="1"/>
    </xf>
    <xf numFmtId="42" fontId="2" fillId="0" borderId="1" xfId="0" applyNumberFormat="1" applyFont="1" applyBorder="1"/>
    <xf numFmtId="42" fontId="96" fillId="0" borderId="1" xfId="5" applyFont="1" applyFill="1" applyBorder="1" applyAlignment="1">
      <alignment horizontal="center" vertical="center" wrapText="1"/>
    </xf>
    <xf numFmtId="42" fontId="0" fillId="0" borderId="1" xfId="5" applyFont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42" fontId="2" fillId="5" borderId="1" xfId="5" applyFont="1" applyFill="1" applyBorder="1"/>
    <xf numFmtId="42" fontId="17" fillId="5" borderId="1" xfId="5" applyFont="1" applyFill="1" applyBorder="1"/>
    <xf numFmtId="0" fontId="17" fillId="5" borderId="1" xfId="0" applyFont="1" applyFill="1" applyBorder="1"/>
    <xf numFmtId="0" fontId="45" fillId="0" borderId="1" xfId="0" applyFont="1" applyBorder="1" applyAlignment="1">
      <alignment horizontal="center" vertical="center" wrapText="1" readingOrder="1"/>
    </xf>
    <xf numFmtId="164" fontId="0" fillId="0" borderId="1" xfId="5" applyNumberFormat="1" applyFont="1" applyBorder="1" applyAlignment="1">
      <alignment horizontal="center"/>
    </xf>
    <xf numFmtId="0" fontId="44" fillId="0" borderId="1" xfId="0" applyFont="1" applyBorder="1" applyAlignment="1">
      <alignment vertical="center" wrapText="1"/>
    </xf>
    <xf numFmtId="164" fontId="17" fillId="0" borderId="1" xfId="5" applyNumberFormat="1" applyFont="1" applyBorder="1" applyAlignment="1">
      <alignment horizontal="center"/>
    </xf>
    <xf numFmtId="0" fontId="0" fillId="0" borderId="3" xfId="0" applyBorder="1"/>
    <xf numFmtId="0" fontId="5" fillId="0" borderId="0" xfId="0" applyFont="1"/>
    <xf numFmtId="0" fontId="21" fillId="0" borderId="0" xfId="0" applyFont="1"/>
    <xf numFmtId="0" fontId="9" fillId="0" borderId="0" xfId="0" applyFont="1"/>
    <xf numFmtId="0" fontId="5" fillId="15" borderId="0" xfId="0" applyFont="1" applyFill="1"/>
    <xf numFmtId="0" fontId="5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/>
    </xf>
    <xf numFmtId="0" fontId="0" fillId="0" borderId="9" xfId="0" applyBorder="1"/>
    <xf numFmtId="0" fontId="99" fillId="0" borderId="1" xfId="0" applyFont="1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13" fillId="0" borderId="0" xfId="0" applyFont="1" applyAlignment="1">
      <alignment vertical="center"/>
    </xf>
    <xf numFmtId="0" fontId="0" fillId="0" borderId="15" xfId="0" applyBorder="1"/>
    <xf numFmtId="0" fontId="4" fillId="0" borderId="16" xfId="0" applyFont="1" applyBorder="1" applyAlignment="1">
      <alignment horizontal="center"/>
    </xf>
    <xf numFmtId="0" fontId="0" fillId="0" borderId="0" xfId="0" applyAlignment="1">
      <alignment vertical="center"/>
    </xf>
    <xf numFmtId="0" fontId="100" fillId="0" borderId="0" xfId="0" applyFont="1"/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101" fillId="0" borderId="0" xfId="0" applyFont="1"/>
    <xf numFmtId="0" fontId="4" fillId="0" borderId="0" xfId="0" applyFont="1" applyAlignment="1">
      <alignment vertical="center"/>
    </xf>
    <xf numFmtId="0" fontId="102" fillId="0" borderId="0" xfId="0" applyFont="1" applyAlignment="1">
      <alignment vertical="center"/>
    </xf>
    <xf numFmtId="0" fontId="68" fillId="0" borderId="0" xfId="0" applyFont="1"/>
    <xf numFmtId="0" fontId="103" fillId="0" borderId="0" xfId="0" applyFont="1"/>
    <xf numFmtId="0" fontId="103" fillId="0" borderId="0" xfId="0" applyFont="1" applyAlignment="1">
      <alignment wrapText="1"/>
    </xf>
    <xf numFmtId="0" fontId="3" fillId="0" borderId="0" xfId="0" applyFont="1"/>
    <xf numFmtId="0" fontId="104" fillId="0" borderId="0" xfId="0" applyFont="1"/>
    <xf numFmtId="0" fontId="5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3" fontId="95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2" fontId="44" fillId="0" borderId="1" xfId="5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3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10" fillId="0" borderId="1" xfId="3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2" fontId="32" fillId="0" borderId="1" xfId="5" applyFont="1" applyBorder="1" applyAlignment="1">
      <alignment horizontal="center" vertical="center"/>
    </xf>
    <xf numFmtId="165" fontId="5" fillId="0" borderId="1" xfId="3" applyFont="1" applyFill="1" applyBorder="1" applyAlignment="1">
      <alignment horizontal="center" vertical="center"/>
    </xf>
    <xf numFmtId="165" fontId="5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170" fontId="6" fillId="0" borderId="1" xfId="0" applyNumberFormat="1" applyFont="1" applyBorder="1" applyAlignment="1">
      <alignment horizontal="center" vertical="center" wrapText="1" readingOrder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0" fillId="0" borderId="1" xfId="2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74" fontId="5" fillId="0" borderId="1" xfId="5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84" fillId="6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2" fontId="5" fillId="2" borderId="1" xfId="5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2" fontId="5" fillId="0" borderId="1" xfId="5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49" fontId="67" fillId="0" borderId="1" xfId="0" applyNumberFormat="1" applyFont="1" applyBorder="1" applyAlignment="1">
      <alignment horizontal="center" vertical="center" wrapText="1" readingOrder="1"/>
    </xf>
    <xf numFmtId="0" fontId="68" fillId="2" borderId="4" xfId="0" applyFont="1" applyFill="1" applyBorder="1" applyAlignment="1">
      <alignment horizontal="center" vertical="center" wrapText="1"/>
    </xf>
    <xf numFmtId="0" fontId="68" fillId="2" borderId="5" xfId="0" applyFont="1" applyFill="1" applyBorder="1" applyAlignment="1">
      <alignment horizontal="center" vertical="center" wrapText="1"/>
    </xf>
    <xf numFmtId="0" fontId="68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5" fontId="20" fillId="0" borderId="1" xfId="3" applyFont="1" applyBorder="1" applyAlignment="1">
      <alignment horizontal="center" vertical="center"/>
    </xf>
    <xf numFmtId="0" fontId="62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readingOrder="1"/>
    </xf>
    <xf numFmtId="170" fontId="10" fillId="5" borderId="1" xfId="0" applyNumberFormat="1" applyFont="1" applyFill="1" applyBorder="1" applyAlignment="1">
      <alignment horizontal="center" vertical="center" wrapText="1" readingOrder="1"/>
    </xf>
    <xf numFmtId="0" fontId="51" fillId="0" borderId="1" xfId="0" applyFont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 readingOrder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169" fontId="5" fillId="0" borderId="1" xfId="5" applyNumberFormat="1" applyFont="1" applyFill="1" applyBorder="1" applyAlignment="1">
      <alignment horizontal="center" vertical="center" wrapText="1" readingOrder="1"/>
    </xf>
    <xf numFmtId="0" fontId="43" fillId="0" borderId="1" xfId="4" applyFont="1" applyBorder="1" applyAlignment="1">
      <alignment horizontal="center" vertical="center" wrapText="1"/>
    </xf>
    <xf numFmtId="49" fontId="45" fillId="5" borderId="1" xfId="4" applyNumberFormat="1" applyFont="1" applyFill="1" applyBorder="1" applyAlignment="1">
      <alignment horizontal="center" vertical="center" wrapText="1" readingOrder="1"/>
    </xf>
    <xf numFmtId="0" fontId="40" fillId="14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0">
    <cellStyle name="Excel Built-in Currency [0] 1" xfId="9"/>
    <cellStyle name="Millares" xfId="1" builtinId="3"/>
    <cellStyle name="Moneda" xfId="2" builtinId="4"/>
    <cellStyle name="Moneda [0]" xfId="3" builtinId="7"/>
    <cellStyle name="Moneda [0] 2" xfId="5"/>
    <cellStyle name="Moneda [0] 3" xfId="8"/>
    <cellStyle name="Moneda 2" xfId="7"/>
    <cellStyle name="Normal" xfId="0" builtinId="0"/>
    <cellStyle name="Normal 2" xfId="4"/>
    <cellStyle name="Normal_Oscar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2944813</xdr:colOff>
      <xdr:row>475</xdr:row>
      <xdr:rowOff>190500</xdr:rowOff>
    </xdr:from>
    <xdr:to>
      <xdr:col>17</xdr:col>
      <xdr:colOff>1333500</xdr:colOff>
      <xdr:row>475</xdr:row>
      <xdr:rowOff>246063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xmlns="" id="{20443421-56ED-4E35-BA48-41E41BEF0D92}"/>
            </a:ext>
          </a:extLst>
        </xdr:cNvPr>
        <xdr:cNvCxnSpPr/>
      </xdr:nvCxnSpPr>
      <xdr:spPr>
        <a:xfrm>
          <a:off x="17175163" y="201491850"/>
          <a:ext cx="2827337" cy="555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2968625</xdr:colOff>
      <xdr:row>475</xdr:row>
      <xdr:rowOff>206375</xdr:rowOff>
    </xdr:from>
    <xdr:to>
      <xdr:col>17</xdr:col>
      <xdr:colOff>1325562</xdr:colOff>
      <xdr:row>476</xdr:row>
      <xdr:rowOff>230187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xmlns="" id="{42FD141B-9374-4EB1-8630-4460A350645F}"/>
            </a:ext>
          </a:extLst>
        </xdr:cNvPr>
        <xdr:cNvCxnSpPr/>
      </xdr:nvCxnSpPr>
      <xdr:spPr>
        <a:xfrm>
          <a:off x="17198975" y="201507725"/>
          <a:ext cx="2795587" cy="39528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2928938</xdr:colOff>
      <xdr:row>476</xdr:row>
      <xdr:rowOff>190500</xdr:rowOff>
    </xdr:from>
    <xdr:to>
      <xdr:col>17</xdr:col>
      <xdr:colOff>1317625</xdr:colOff>
      <xdr:row>477</xdr:row>
      <xdr:rowOff>222250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xmlns="" id="{78C5B810-CB29-4601-BC19-FE3613D6C4CE}"/>
            </a:ext>
          </a:extLst>
        </xdr:cNvPr>
        <xdr:cNvCxnSpPr/>
      </xdr:nvCxnSpPr>
      <xdr:spPr>
        <a:xfrm>
          <a:off x="17159288" y="201863325"/>
          <a:ext cx="2827337" cy="403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2928938</xdr:colOff>
      <xdr:row>476</xdr:row>
      <xdr:rowOff>198437</xdr:rowOff>
    </xdr:from>
    <xdr:to>
      <xdr:col>18</xdr:col>
      <xdr:colOff>7938</xdr:colOff>
      <xdr:row>478</xdr:row>
      <xdr:rowOff>261937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xmlns="" id="{A52785C6-6F01-4829-9148-3F1E009AB4B0}"/>
            </a:ext>
          </a:extLst>
        </xdr:cNvPr>
        <xdr:cNvCxnSpPr/>
      </xdr:nvCxnSpPr>
      <xdr:spPr>
        <a:xfrm>
          <a:off x="17159288" y="201871262"/>
          <a:ext cx="2860675" cy="806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1994647</xdr:colOff>
      <xdr:row>92</xdr:row>
      <xdr:rowOff>212911</xdr:rowOff>
    </xdr:from>
    <xdr:to>
      <xdr:col>15</xdr:col>
      <xdr:colOff>1512794</xdr:colOff>
      <xdr:row>94</xdr:row>
      <xdr:rowOff>549089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xmlns="" id="{F1FA2A78-3C93-4931-93DC-F5CA7DD50EC7}"/>
            </a:ext>
          </a:extLst>
        </xdr:cNvPr>
        <xdr:cNvCxnSpPr/>
      </xdr:nvCxnSpPr>
      <xdr:spPr>
        <a:xfrm>
          <a:off x="7662022" y="35274436"/>
          <a:ext cx="8081122" cy="1041028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2012576</xdr:colOff>
      <xdr:row>94</xdr:row>
      <xdr:rowOff>309283</xdr:rowOff>
    </xdr:from>
    <xdr:to>
      <xdr:col>15</xdr:col>
      <xdr:colOff>1636059</xdr:colOff>
      <xdr:row>95</xdr:row>
      <xdr:rowOff>201706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xmlns="" id="{E8426A80-6354-4C44-9325-46FC74E6FB07}"/>
            </a:ext>
          </a:extLst>
        </xdr:cNvPr>
        <xdr:cNvCxnSpPr/>
      </xdr:nvCxnSpPr>
      <xdr:spPr>
        <a:xfrm>
          <a:off x="7679951" y="36075658"/>
          <a:ext cx="8186458" cy="463923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2041712</xdr:colOff>
      <xdr:row>96</xdr:row>
      <xdr:rowOff>56030</xdr:rowOff>
    </xdr:from>
    <xdr:to>
      <xdr:col>15</xdr:col>
      <xdr:colOff>1524000</xdr:colOff>
      <xdr:row>124</xdr:row>
      <xdr:rowOff>103094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xmlns="" id="{C54499C0-826F-4C8C-B4F0-DE26BBD25B09}"/>
            </a:ext>
          </a:extLst>
        </xdr:cNvPr>
        <xdr:cNvCxnSpPr/>
      </xdr:nvCxnSpPr>
      <xdr:spPr>
        <a:xfrm flipV="1">
          <a:off x="7709087" y="36774905"/>
          <a:ext cx="8045263" cy="1193426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1792940</xdr:colOff>
      <xdr:row>94</xdr:row>
      <xdr:rowOff>392206</xdr:rowOff>
    </xdr:from>
    <xdr:to>
      <xdr:col>16</xdr:col>
      <xdr:colOff>795618</xdr:colOff>
      <xdr:row>96</xdr:row>
      <xdr:rowOff>190500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xmlns="" id="{D9514CD2-9CB7-4765-ABB2-E76076855FEC}"/>
            </a:ext>
          </a:extLst>
        </xdr:cNvPr>
        <xdr:cNvSpPr/>
      </xdr:nvSpPr>
      <xdr:spPr>
        <a:xfrm>
          <a:off x="16023290" y="36158581"/>
          <a:ext cx="2012578" cy="750794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rgbClr val="FF0000"/>
              </a:solidFill>
            </a:rPr>
            <a:t>NO PUEDEN LLAMARSE IGUAL </a:t>
          </a:r>
        </a:p>
      </xdr:txBody>
    </xdr:sp>
    <xdr:clientData/>
  </xdr:twoCellAnchor>
  <xdr:twoCellAnchor>
    <xdr:from>
      <xdr:col>15</xdr:col>
      <xdr:colOff>1620369</xdr:colOff>
      <xdr:row>129</xdr:row>
      <xdr:rowOff>567019</xdr:rowOff>
    </xdr:from>
    <xdr:to>
      <xdr:col>16</xdr:col>
      <xdr:colOff>623047</xdr:colOff>
      <xdr:row>130</xdr:row>
      <xdr:rowOff>365313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xmlns="" id="{7827E5AA-0CFD-445E-A44F-9B066244D4AB}"/>
            </a:ext>
          </a:extLst>
        </xdr:cNvPr>
        <xdr:cNvSpPr/>
      </xdr:nvSpPr>
      <xdr:spPr>
        <a:xfrm>
          <a:off x="15850719" y="52687819"/>
          <a:ext cx="2012578" cy="750794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rgbClr val="FF0000"/>
              </a:solidFill>
            </a:rPr>
            <a:t>NO PUEDEN LLAMARSE IGUAL </a:t>
          </a:r>
        </a:p>
      </xdr:txBody>
    </xdr:sp>
    <xdr:clientData/>
  </xdr:twoCellAnchor>
  <xdr:twoCellAnchor>
    <xdr:from>
      <xdr:col>5</xdr:col>
      <xdr:colOff>2082053</xdr:colOff>
      <xdr:row>129</xdr:row>
      <xdr:rowOff>806824</xdr:rowOff>
    </xdr:from>
    <xdr:to>
      <xdr:col>15</xdr:col>
      <xdr:colOff>1524000</xdr:colOff>
      <xdr:row>130</xdr:row>
      <xdr:rowOff>513230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xmlns="" id="{554542A8-722D-4A30-8BE4-4B532C4E3F26}"/>
            </a:ext>
          </a:extLst>
        </xdr:cNvPr>
        <xdr:cNvCxnSpPr/>
      </xdr:nvCxnSpPr>
      <xdr:spPr>
        <a:xfrm flipV="1">
          <a:off x="7749428" y="52927624"/>
          <a:ext cx="8004922" cy="65890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1738339</xdr:colOff>
      <xdr:row>130</xdr:row>
      <xdr:rowOff>329046</xdr:rowOff>
    </xdr:from>
    <xdr:to>
      <xdr:col>15</xdr:col>
      <xdr:colOff>1956955</xdr:colOff>
      <xdr:row>479</xdr:row>
      <xdr:rowOff>244901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xmlns="" id="{43A110A9-1F67-450F-9D1B-019D29AA526C}"/>
            </a:ext>
          </a:extLst>
        </xdr:cNvPr>
        <xdr:cNvCxnSpPr/>
      </xdr:nvCxnSpPr>
      <xdr:spPr>
        <a:xfrm flipV="1">
          <a:off x="7405714" y="53402346"/>
          <a:ext cx="8781591" cy="14962980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797091</xdr:colOff>
      <xdr:row>5</xdr:row>
      <xdr:rowOff>260684</xdr:rowOff>
    </xdr:from>
    <xdr:to>
      <xdr:col>2</xdr:col>
      <xdr:colOff>2270960</xdr:colOff>
      <xdr:row>6</xdr:row>
      <xdr:rowOff>85224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xmlns="" id="{C2E3996C-B8E2-4C30-A278-9F3A3550FD92}"/>
            </a:ext>
          </a:extLst>
        </xdr:cNvPr>
        <xdr:cNvCxnSpPr/>
      </xdr:nvCxnSpPr>
      <xdr:spPr>
        <a:xfrm flipV="1">
          <a:off x="2225841" y="1127459"/>
          <a:ext cx="3159794" cy="22459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862263</xdr:colOff>
      <xdr:row>6</xdr:row>
      <xdr:rowOff>75197</xdr:rowOff>
    </xdr:from>
    <xdr:to>
      <xdr:col>2</xdr:col>
      <xdr:colOff>1970171</xdr:colOff>
      <xdr:row>6</xdr:row>
      <xdr:rowOff>85223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xmlns="" id="{F78F89DF-051B-4E07-A0B6-4EBD2290D868}"/>
            </a:ext>
          </a:extLst>
        </xdr:cNvPr>
        <xdr:cNvCxnSpPr/>
      </xdr:nvCxnSpPr>
      <xdr:spPr>
        <a:xfrm flipV="1">
          <a:off x="2291013" y="1342022"/>
          <a:ext cx="2793833" cy="1002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892342</xdr:colOff>
      <xdr:row>8</xdr:row>
      <xdr:rowOff>115302</xdr:rowOff>
    </xdr:from>
    <xdr:to>
      <xdr:col>1</xdr:col>
      <xdr:colOff>1644316</xdr:colOff>
      <xdr:row>16</xdr:row>
      <xdr:rowOff>100263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xmlns="" id="{2ECD8F21-501C-4B6D-B381-F304132C86D8}"/>
            </a:ext>
          </a:extLst>
        </xdr:cNvPr>
        <xdr:cNvCxnSpPr/>
      </xdr:nvCxnSpPr>
      <xdr:spPr>
        <a:xfrm>
          <a:off x="2321092" y="1763127"/>
          <a:ext cx="751974" cy="180423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1007645</xdr:colOff>
      <xdr:row>8</xdr:row>
      <xdr:rowOff>125329</xdr:rowOff>
    </xdr:from>
    <xdr:to>
      <xdr:col>2</xdr:col>
      <xdr:colOff>2230855</xdr:colOff>
      <xdr:row>9</xdr:row>
      <xdr:rowOff>160421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xmlns="" id="{CFCEDEB6-A190-48A4-A7C0-868D19A4E3CF}"/>
            </a:ext>
          </a:extLst>
        </xdr:cNvPr>
        <xdr:cNvCxnSpPr/>
      </xdr:nvCxnSpPr>
      <xdr:spPr>
        <a:xfrm>
          <a:off x="2436395" y="1773154"/>
          <a:ext cx="2909135" cy="42561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1373606</xdr:colOff>
      <xdr:row>9</xdr:row>
      <xdr:rowOff>135356</xdr:rowOff>
    </xdr:from>
    <xdr:to>
      <xdr:col>3</xdr:col>
      <xdr:colOff>641685</xdr:colOff>
      <xdr:row>15</xdr:row>
      <xdr:rowOff>185488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xmlns="" id="{C6F645DF-4D58-47BE-A8E5-C95CDE9B3F41}"/>
            </a:ext>
          </a:extLst>
        </xdr:cNvPr>
        <xdr:cNvCxnSpPr/>
      </xdr:nvCxnSpPr>
      <xdr:spPr>
        <a:xfrm flipH="1">
          <a:off x="4488281" y="2173706"/>
          <a:ext cx="1554079" cy="124075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751974</xdr:colOff>
      <xdr:row>9</xdr:row>
      <xdr:rowOff>100263</xdr:rowOff>
    </xdr:from>
    <xdr:to>
      <xdr:col>2</xdr:col>
      <xdr:colOff>0</xdr:colOff>
      <xdr:row>9</xdr:row>
      <xdr:rowOff>110289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xmlns="" id="{0D706814-A64D-4F63-875B-0DA721410E54}"/>
            </a:ext>
          </a:extLst>
        </xdr:cNvPr>
        <xdr:cNvCxnSpPr/>
      </xdr:nvCxnSpPr>
      <xdr:spPr>
        <a:xfrm flipV="1">
          <a:off x="2180724" y="2138613"/>
          <a:ext cx="933951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5013</xdr:colOff>
      <xdr:row>12</xdr:row>
      <xdr:rowOff>175461</xdr:rowOff>
    </xdr:from>
    <xdr:to>
      <xdr:col>2</xdr:col>
      <xdr:colOff>1318461</xdr:colOff>
      <xdr:row>15</xdr:row>
      <xdr:rowOff>50132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C5C86C3F-2B7C-4238-9F09-9C71675276D1}"/>
            </a:ext>
          </a:extLst>
        </xdr:cNvPr>
        <xdr:cNvSpPr/>
      </xdr:nvSpPr>
      <xdr:spPr>
        <a:xfrm>
          <a:off x="3119688" y="2785311"/>
          <a:ext cx="1313448" cy="49379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23f12e948ec633/Documentos/PROYECTOS/HACIENDA/CONSOLIDADO%20DE%20LOS%20FORMATOS%20DE%20PRESUPUE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INDICATIVO 2020- 2023 "/>
      <sheetName val="PRESUPUESTO ADMON  EFICIENTE"/>
      <sheetName val="PRESUPUESTO FORTALECIMIENTO"/>
      <sheetName val="PRESUPUESTO CONSERVACION"/>
      <sheetName val="ESTRUCTURA DE RUBROS PRESUPUEST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U802"/>
  <sheetViews>
    <sheetView tabSelected="1" topLeftCell="D1" zoomScale="85" zoomScaleNormal="85" workbookViewId="0">
      <selection activeCell="O798" sqref="O798"/>
    </sheetView>
  </sheetViews>
  <sheetFormatPr baseColWidth="10" defaultColWidth="11.42578125" defaultRowHeight="18.75" x14ac:dyDescent="0.3"/>
  <cols>
    <col min="1" max="1" width="4.42578125" customWidth="1"/>
    <col min="2" max="2" width="20.7109375" customWidth="1"/>
    <col min="3" max="3" width="6" customWidth="1"/>
    <col min="4" max="4" width="22.85546875" customWidth="1"/>
    <col min="5" max="5" width="31" style="1" customWidth="1"/>
    <col min="6" max="6" width="31.28515625" style="1" customWidth="1"/>
    <col min="7" max="7" width="31" style="348" customWidth="1"/>
    <col min="8" max="8" width="4.42578125" style="349" customWidth="1"/>
    <col min="9" max="9" width="7.42578125" style="349" customWidth="1"/>
    <col min="10" max="10" width="4.42578125" style="349" customWidth="1"/>
    <col min="11" max="14" width="8" style="350" customWidth="1"/>
    <col min="15" max="15" width="17.85546875" style="351" customWidth="1"/>
    <col min="16" max="16" width="45.140625" style="352" customWidth="1"/>
    <col min="17" max="17" width="21.42578125" customWidth="1"/>
    <col min="18" max="18" width="20.140625" style="348" customWidth="1"/>
    <col min="19" max="19" width="18.28515625" style="348" customWidth="1"/>
    <col min="20" max="20" width="17.85546875" style="348" bestFit="1" customWidth="1"/>
    <col min="21" max="21" width="22.85546875" customWidth="1"/>
  </cols>
  <sheetData>
    <row r="1" spans="1:20" ht="21" customHeight="1" x14ac:dyDescent="0.35">
      <c r="A1" s="449" t="s">
        <v>803</v>
      </c>
      <c r="B1" s="449"/>
      <c r="C1" s="449"/>
      <c r="D1" s="449"/>
      <c r="E1" s="449"/>
      <c r="F1" s="449"/>
      <c r="G1" s="449"/>
      <c r="H1" s="449"/>
      <c r="I1" s="449"/>
      <c r="J1" s="449"/>
      <c r="K1" s="449" t="s">
        <v>804</v>
      </c>
      <c r="L1" s="449"/>
      <c r="M1" s="449"/>
      <c r="N1" s="449"/>
      <c r="O1" s="450" t="s">
        <v>805</v>
      </c>
      <c r="P1" s="451" t="s">
        <v>806</v>
      </c>
      <c r="Q1" s="450" t="s">
        <v>807</v>
      </c>
      <c r="R1" s="449" t="s">
        <v>808</v>
      </c>
      <c r="S1" s="449"/>
      <c r="T1" s="449"/>
    </row>
    <row r="2" spans="1:20" ht="54" customHeight="1" x14ac:dyDescent="0.25">
      <c r="A2" s="53" t="s">
        <v>0</v>
      </c>
      <c r="B2" s="54" t="s">
        <v>1</v>
      </c>
      <c r="C2" s="54"/>
      <c r="D2" s="54" t="s">
        <v>2</v>
      </c>
      <c r="E2" s="54" t="s">
        <v>3</v>
      </c>
      <c r="F2" s="54" t="s">
        <v>4</v>
      </c>
      <c r="G2" s="54" t="s">
        <v>5</v>
      </c>
      <c r="H2" s="55" t="s">
        <v>6</v>
      </c>
      <c r="I2" s="55" t="s">
        <v>7</v>
      </c>
      <c r="J2" s="55" t="s">
        <v>8</v>
      </c>
      <c r="K2" s="56">
        <v>20</v>
      </c>
      <c r="L2" s="56">
        <v>21</v>
      </c>
      <c r="M2" s="56">
        <v>22</v>
      </c>
      <c r="N2" s="56">
        <v>23</v>
      </c>
      <c r="O2" s="450"/>
      <c r="P2" s="451"/>
      <c r="Q2" s="450"/>
      <c r="R2" s="57" t="s">
        <v>809</v>
      </c>
      <c r="S2" s="54" t="s">
        <v>810</v>
      </c>
      <c r="T2" s="54" t="s">
        <v>811</v>
      </c>
    </row>
    <row r="3" spans="1:20" ht="51" hidden="1" customHeight="1" x14ac:dyDescent="0.25">
      <c r="A3" s="381">
        <v>1</v>
      </c>
      <c r="B3" s="381" t="s">
        <v>9</v>
      </c>
      <c r="C3" s="381">
        <v>1</v>
      </c>
      <c r="D3" s="381" t="s">
        <v>10</v>
      </c>
      <c r="E3" s="381" t="s">
        <v>11</v>
      </c>
      <c r="F3" s="381" t="s">
        <v>12</v>
      </c>
      <c r="G3" s="5" t="s">
        <v>13</v>
      </c>
      <c r="H3" s="58" t="s">
        <v>14</v>
      </c>
      <c r="I3" s="59">
        <v>1</v>
      </c>
      <c r="J3" s="58" t="s">
        <v>15</v>
      </c>
      <c r="K3" s="6">
        <v>1</v>
      </c>
      <c r="L3" s="6">
        <v>1</v>
      </c>
      <c r="M3" s="6">
        <v>1</v>
      </c>
      <c r="N3" s="6">
        <v>1</v>
      </c>
      <c r="O3" s="60" t="s">
        <v>16</v>
      </c>
      <c r="P3" s="61" t="s">
        <v>812</v>
      </c>
      <c r="Q3" s="62"/>
      <c r="R3" s="447">
        <v>0</v>
      </c>
      <c r="S3" s="447">
        <v>0</v>
      </c>
      <c r="T3" s="447">
        <v>0</v>
      </c>
    </row>
    <row r="4" spans="1:20" ht="25.5" hidden="1" x14ac:dyDescent="0.25">
      <c r="A4" s="381"/>
      <c r="B4" s="381"/>
      <c r="C4" s="381"/>
      <c r="D4" s="381"/>
      <c r="E4" s="381" t="s">
        <v>11</v>
      </c>
      <c r="F4" s="381"/>
      <c r="G4" s="5" t="s">
        <v>13</v>
      </c>
      <c r="H4" s="58" t="s">
        <v>14</v>
      </c>
      <c r="I4" s="59">
        <v>1</v>
      </c>
      <c r="J4" s="58" t="s">
        <v>15</v>
      </c>
      <c r="K4" s="6">
        <v>1</v>
      </c>
      <c r="L4" s="6">
        <v>1</v>
      </c>
      <c r="M4" s="6">
        <v>1</v>
      </c>
      <c r="N4" s="6">
        <v>1</v>
      </c>
      <c r="O4" s="60" t="s">
        <v>16</v>
      </c>
      <c r="P4" s="63" t="s">
        <v>813</v>
      </c>
      <c r="Q4" s="64">
        <v>10000000</v>
      </c>
      <c r="R4" s="447"/>
      <c r="S4" s="447"/>
      <c r="T4" s="447"/>
    </row>
    <row r="5" spans="1:20" ht="25.5" hidden="1" x14ac:dyDescent="0.25">
      <c r="A5" s="381"/>
      <c r="B5" s="381"/>
      <c r="C5" s="381"/>
      <c r="D5" s="381"/>
      <c r="E5" s="381" t="s">
        <v>11</v>
      </c>
      <c r="F5" s="381"/>
      <c r="G5" s="5" t="s">
        <v>13</v>
      </c>
      <c r="H5" s="58" t="s">
        <v>14</v>
      </c>
      <c r="I5" s="59">
        <v>1</v>
      </c>
      <c r="J5" s="58" t="s">
        <v>15</v>
      </c>
      <c r="K5" s="6">
        <v>1</v>
      </c>
      <c r="L5" s="6">
        <v>1</v>
      </c>
      <c r="M5" s="6">
        <v>1</v>
      </c>
      <c r="N5" s="6">
        <v>1</v>
      </c>
      <c r="O5" s="60" t="s">
        <v>16</v>
      </c>
      <c r="P5" s="63" t="s">
        <v>814</v>
      </c>
      <c r="Q5" s="65"/>
      <c r="R5" s="447"/>
      <c r="S5" s="447"/>
      <c r="T5" s="447"/>
    </row>
    <row r="6" spans="1:20" ht="51.75" hidden="1" customHeight="1" x14ac:dyDescent="0.25">
      <c r="A6" s="381">
        <v>1</v>
      </c>
      <c r="B6" s="381" t="s">
        <v>9</v>
      </c>
      <c r="C6" s="381">
        <v>1</v>
      </c>
      <c r="D6" s="381" t="s">
        <v>10</v>
      </c>
      <c r="E6" s="381" t="s">
        <v>17</v>
      </c>
      <c r="F6" s="381" t="s">
        <v>18</v>
      </c>
      <c r="G6" s="5" t="s">
        <v>19</v>
      </c>
      <c r="H6" s="58" t="s">
        <v>14</v>
      </c>
      <c r="I6" s="59">
        <v>40</v>
      </c>
      <c r="J6" s="58" t="s">
        <v>20</v>
      </c>
      <c r="K6" s="6">
        <v>5</v>
      </c>
      <c r="L6" s="6">
        <v>15</v>
      </c>
      <c r="M6" s="6">
        <v>10</v>
      </c>
      <c r="N6" s="6">
        <v>10</v>
      </c>
      <c r="O6" s="66" t="s">
        <v>16</v>
      </c>
      <c r="P6" s="67" t="s">
        <v>815</v>
      </c>
      <c r="Q6" s="68"/>
      <c r="R6" s="448" t="s">
        <v>816</v>
      </c>
      <c r="S6" s="67" t="s">
        <v>817</v>
      </c>
      <c r="T6" s="69">
        <v>733747591</v>
      </c>
    </row>
    <row r="7" spans="1:20" ht="51.75" hidden="1" customHeight="1" x14ac:dyDescent="0.25">
      <c r="A7" s="381"/>
      <c r="B7" s="381"/>
      <c r="C7" s="381"/>
      <c r="D7" s="381"/>
      <c r="E7" s="381"/>
      <c r="F7" s="381"/>
      <c r="G7" s="5" t="s">
        <v>19</v>
      </c>
      <c r="H7" s="58" t="s">
        <v>14</v>
      </c>
      <c r="I7" s="59">
        <v>40</v>
      </c>
      <c r="J7" s="58" t="s">
        <v>20</v>
      </c>
      <c r="K7" s="6">
        <v>5</v>
      </c>
      <c r="L7" s="6">
        <v>15</v>
      </c>
      <c r="M7" s="6">
        <v>10</v>
      </c>
      <c r="N7" s="6">
        <v>10</v>
      </c>
      <c r="O7" s="66" t="s">
        <v>16</v>
      </c>
      <c r="P7" s="67" t="s">
        <v>818</v>
      </c>
      <c r="Q7" s="68">
        <v>1150000000</v>
      </c>
      <c r="R7" s="448"/>
      <c r="S7" s="67" t="s">
        <v>819</v>
      </c>
      <c r="T7" s="70">
        <v>2614085297</v>
      </c>
    </row>
    <row r="8" spans="1:20" ht="33.75" hidden="1" x14ac:dyDescent="0.25">
      <c r="A8" s="381"/>
      <c r="B8" s="381"/>
      <c r="C8" s="381"/>
      <c r="D8" s="381"/>
      <c r="E8" s="381"/>
      <c r="F8" s="381"/>
      <c r="G8" s="5" t="s">
        <v>21</v>
      </c>
      <c r="H8" s="58" t="s">
        <v>14</v>
      </c>
      <c r="I8" s="59">
        <v>40</v>
      </c>
      <c r="J8" s="58" t="s">
        <v>20</v>
      </c>
      <c r="K8" s="9">
        <v>5</v>
      </c>
      <c r="L8" s="9">
        <v>15</v>
      </c>
      <c r="M8" s="9">
        <v>10</v>
      </c>
      <c r="N8" s="9">
        <v>10</v>
      </c>
      <c r="O8" s="66" t="s">
        <v>16</v>
      </c>
      <c r="P8" s="67" t="s">
        <v>815</v>
      </c>
      <c r="Q8" s="68"/>
      <c r="R8" s="444" t="s">
        <v>820</v>
      </c>
      <c r="S8" s="445" t="s">
        <v>821</v>
      </c>
      <c r="T8" s="446">
        <v>500000000</v>
      </c>
    </row>
    <row r="9" spans="1:20" ht="27" hidden="1" x14ac:dyDescent="0.25">
      <c r="A9" s="381"/>
      <c r="B9" s="381"/>
      <c r="C9" s="381"/>
      <c r="D9" s="381"/>
      <c r="E9" s="381"/>
      <c r="F9" s="381"/>
      <c r="G9" s="5" t="s">
        <v>21</v>
      </c>
      <c r="H9" s="58" t="s">
        <v>14</v>
      </c>
      <c r="I9" s="59">
        <v>40</v>
      </c>
      <c r="J9" s="58" t="s">
        <v>20</v>
      </c>
      <c r="K9" s="9">
        <v>5</v>
      </c>
      <c r="L9" s="9">
        <v>15</v>
      </c>
      <c r="M9" s="9">
        <v>10</v>
      </c>
      <c r="N9" s="9">
        <v>10</v>
      </c>
      <c r="O9" s="66" t="s">
        <v>16</v>
      </c>
      <c r="P9" s="67" t="s">
        <v>818</v>
      </c>
      <c r="Q9" s="68">
        <v>1150000000</v>
      </c>
      <c r="R9" s="444"/>
      <c r="S9" s="445"/>
      <c r="T9" s="446"/>
    </row>
    <row r="10" spans="1:20" ht="27" hidden="1" x14ac:dyDescent="0.25">
      <c r="A10" s="381"/>
      <c r="B10" s="381"/>
      <c r="C10" s="381"/>
      <c r="D10" s="381"/>
      <c r="E10" s="381"/>
      <c r="F10" s="381"/>
      <c r="G10" s="5" t="s">
        <v>22</v>
      </c>
      <c r="H10" s="71" t="s">
        <v>23</v>
      </c>
      <c r="I10" s="59">
        <v>100</v>
      </c>
      <c r="J10" s="71" t="s">
        <v>15</v>
      </c>
      <c r="K10" s="9">
        <v>100</v>
      </c>
      <c r="L10" s="9">
        <v>100</v>
      </c>
      <c r="M10" s="9">
        <v>100</v>
      </c>
      <c r="N10" s="9">
        <v>100</v>
      </c>
      <c r="O10" s="66" t="s">
        <v>16</v>
      </c>
      <c r="P10" s="67" t="s">
        <v>822</v>
      </c>
      <c r="Q10" s="72">
        <v>137500000</v>
      </c>
      <c r="R10" s="444"/>
      <c r="S10" s="445"/>
      <c r="T10" s="446"/>
    </row>
    <row r="11" spans="1:20" ht="27" hidden="1" x14ac:dyDescent="0.25">
      <c r="A11" s="381"/>
      <c r="B11" s="381"/>
      <c r="C11" s="381"/>
      <c r="D11" s="381"/>
      <c r="E11" s="381"/>
      <c r="F11" s="381"/>
      <c r="G11" s="5" t="s">
        <v>22</v>
      </c>
      <c r="H11" s="71" t="s">
        <v>23</v>
      </c>
      <c r="I11" s="59">
        <v>100</v>
      </c>
      <c r="J11" s="71" t="s">
        <v>15</v>
      </c>
      <c r="K11" s="9">
        <v>100</v>
      </c>
      <c r="L11" s="9">
        <v>100</v>
      </c>
      <c r="M11" s="9">
        <v>100</v>
      </c>
      <c r="N11" s="9">
        <v>100</v>
      </c>
      <c r="O11" s="66" t="s">
        <v>16</v>
      </c>
      <c r="P11" s="67" t="s">
        <v>823</v>
      </c>
      <c r="Q11" s="72">
        <v>137500000</v>
      </c>
      <c r="R11" s="73"/>
      <c r="S11" s="73"/>
      <c r="T11" s="73"/>
    </row>
    <row r="12" spans="1:20" s="13" customFormat="1" ht="27" hidden="1" x14ac:dyDescent="0.25">
      <c r="A12" s="381"/>
      <c r="B12" s="381"/>
      <c r="C12" s="381"/>
      <c r="D12" s="381"/>
      <c r="E12" s="381"/>
      <c r="F12" s="381"/>
      <c r="G12" s="12" t="s">
        <v>24</v>
      </c>
      <c r="H12" s="74" t="s">
        <v>14</v>
      </c>
      <c r="I12" s="75">
        <v>60</v>
      </c>
      <c r="J12" s="76" t="s">
        <v>25</v>
      </c>
      <c r="K12" s="77"/>
      <c r="L12" s="77">
        <v>10</v>
      </c>
      <c r="M12" s="77">
        <v>30</v>
      </c>
      <c r="N12" s="77">
        <v>20</v>
      </c>
      <c r="O12" s="78" t="s">
        <v>16</v>
      </c>
      <c r="P12" s="79" t="s">
        <v>824</v>
      </c>
      <c r="Q12" s="68">
        <v>100000000</v>
      </c>
      <c r="R12" s="80"/>
      <c r="S12" s="80"/>
      <c r="T12" s="80"/>
    </row>
    <row r="13" spans="1:20" ht="27" hidden="1" x14ac:dyDescent="0.25">
      <c r="A13" s="381"/>
      <c r="B13" s="381"/>
      <c r="C13" s="381"/>
      <c r="D13" s="381"/>
      <c r="E13" s="381"/>
      <c r="F13" s="381"/>
      <c r="G13" s="5" t="s">
        <v>26</v>
      </c>
      <c r="H13" s="71" t="s">
        <v>23</v>
      </c>
      <c r="I13" s="59">
        <v>80</v>
      </c>
      <c r="J13" s="58" t="s">
        <v>15</v>
      </c>
      <c r="K13" s="81">
        <v>20</v>
      </c>
      <c r="L13" s="81">
        <v>40</v>
      </c>
      <c r="M13" s="81">
        <v>60</v>
      </c>
      <c r="N13" s="81">
        <v>80</v>
      </c>
      <c r="O13" s="66" t="s">
        <v>16</v>
      </c>
      <c r="P13" s="79" t="s">
        <v>825</v>
      </c>
      <c r="Q13" s="72">
        <v>800000000</v>
      </c>
      <c r="R13" s="73"/>
      <c r="S13" s="73"/>
      <c r="T13" s="73"/>
    </row>
    <row r="14" spans="1:20" ht="27" hidden="1" x14ac:dyDescent="0.3">
      <c r="A14" s="381"/>
      <c r="B14" s="381"/>
      <c r="C14" s="381"/>
      <c r="D14" s="381"/>
      <c r="E14" s="381"/>
      <c r="F14" s="381"/>
      <c r="G14" s="5" t="s">
        <v>27</v>
      </c>
      <c r="H14" s="58" t="s">
        <v>14</v>
      </c>
      <c r="I14" s="59">
        <v>3</v>
      </c>
      <c r="J14" s="58" t="s">
        <v>20</v>
      </c>
      <c r="K14" s="82">
        <v>3</v>
      </c>
      <c r="L14" s="83"/>
      <c r="M14" s="14"/>
      <c r="N14" s="14"/>
      <c r="O14" s="66" t="s">
        <v>16</v>
      </c>
      <c r="P14" s="67" t="s">
        <v>826</v>
      </c>
      <c r="Q14" s="72"/>
      <c r="R14" s="73"/>
      <c r="S14" s="73"/>
      <c r="T14" s="73"/>
    </row>
    <row r="15" spans="1:20" ht="27" hidden="1" x14ac:dyDescent="0.3">
      <c r="A15" s="381"/>
      <c r="B15" s="381"/>
      <c r="C15" s="381"/>
      <c r="D15" s="381"/>
      <c r="E15" s="381"/>
      <c r="F15" s="381"/>
      <c r="G15" s="5" t="s">
        <v>27</v>
      </c>
      <c r="H15" s="58" t="s">
        <v>14</v>
      </c>
      <c r="I15" s="59">
        <v>3</v>
      </c>
      <c r="J15" s="58" t="s">
        <v>20</v>
      </c>
      <c r="K15" s="82">
        <v>3</v>
      </c>
      <c r="L15" s="83"/>
      <c r="M15" s="14"/>
      <c r="N15" s="14"/>
      <c r="O15" s="66" t="s">
        <v>16</v>
      </c>
      <c r="P15" s="67" t="s">
        <v>827</v>
      </c>
      <c r="Q15" s="72"/>
      <c r="R15" s="73"/>
      <c r="S15" s="73"/>
      <c r="T15" s="73"/>
    </row>
    <row r="16" spans="1:20" ht="27" hidden="1" x14ac:dyDescent="0.25">
      <c r="A16" s="381"/>
      <c r="B16" s="381"/>
      <c r="C16" s="381"/>
      <c r="D16" s="381"/>
      <c r="E16" s="381"/>
      <c r="F16" s="381"/>
      <c r="G16" s="5" t="s">
        <v>28</v>
      </c>
      <c r="H16" s="58" t="s">
        <v>14</v>
      </c>
      <c r="I16" s="59">
        <v>30</v>
      </c>
      <c r="J16" s="58" t="s">
        <v>20</v>
      </c>
      <c r="K16" s="9">
        <v>10</v>
      </c>
      <c r="L16" s="9">
        <v>10</v>
      </c>
      <c r="M16" s="9">
        <v>5</v>
      </c>
      <c r="N16" s="9">
        <v>5</v>
      </c>
      <c r="O16" s="66" t="s">
        <v>16</v>
      </c>
      <c r="P16" s="67" t="s">
        <v>828</v>
      </c>
      <c r="Q16" s="72">
        <v>600000000</v>
      </c>
      <c r="R16" s="73"/>
      <c r="S16" s="73"/>
      <c r="T16" s="73"/>
    </row>
    <row r="17" spans="1:20" ht="27" hidden="1" x14ac:dyDescent="0.25">
      <c r="A17" s="381"/>
      <c r="B17" s="381"/>
      <c r="C17" s="381"/>
      <c r="D17" s="381"/>
      <c r="E17" s="381"/>
      <c r="F17" s="381"/>
      <c r="G17" s="5" t="s">
        <v>29</v>
      </c>
      <c r="H17" s="58" t="s">
        <v>14</v>
      </c>
      <c r="I17" s="59">
        <v>1</v>
      </c>
      <c r="J17" s="58" t="s">
        <v>20</v>
      </c>
      <c r="K17" s="14"/>
      <c r="L17" s="14">
        <v>1</v>
      </c>
      <c r="M17" s="14"/>
      <c r="N17" s="14"/>
      <c r="O17" s="66" t="s">
        <v>16</v>
      </c>
      <c r="P17" s="67" t="s">
        <v>829</v>
      </c>
      <c r="Q17" s="68"/>
      <c r="R17" s="73"/>
      <c r="S17" s="73"/>
      <c r="T17" s="73"/>
    </row>
    <row r="18" spans="1:20" ht="27" hidden="1" x14ac:dyDescent="0.25">
      <c r="A18" s="381"/>
      <c r="B18" s="381"/>
      <c r="C18" s="381"/>
      <c r="D18" s="381"/>
      <c r="E18" s="381"/>
      <c r="F18" s="381"/>
      <c r="G18" s="5" t="s">
        <v>30</v>
      </c>
      <c r="H18" s="58" t="s">
        <v>23</v>
      </c>
      <c r="I18" s="59">
        <v>100</v>
      </c>
      <c r="J18" s="84" t="s">
        <v>20</v>
      </c>
      <c r="K18" s="14">
        <v>100</v>
      </c>
      <c r="L18" s="14">
        <v>100</v>
      </c>
      <c r="M18" s="14">
        <v>100</v>
      </c>
      <c r="N18" s="14">
        <v>100</v>
      </c>
      <c r="O18" s="66" t="s">
        <v>16</v>
      </c>
      <c r="P18" s="79" t="s">
        <v>830</v>
      </c>
      <c r="Q18" s="72">
        <v>500000000</v>
      </c>
      <c r="R18" s="73"/>
      <c r="S18" s="73"/>
      <c r="T18" s="73"/>
    </row>
    <row r="19" spans="1:20" ht="22.5" hidden="1" customHeight="1" x14ac:dyDescent="0.25">
      <c r="A19" s="381"/>
      <c r="B19" s="381"/>
      <c r="C19" s="381"/>
      <c r="D19" s="381"/>
      <c r="E19" s="381"/>
      <c r="F19" s="381"/>
      <c r="G19" s="5" t="s">
        <v>31</v>
      </c>
      <c r="H19" s="46" t="s">
        <v>14</v>
      </c>
      <c r="I19" s="59">
        <v>24</v>
      </c>
      <c r="J19" s="46" t="s">
        <v>20</v>
      </c>
      <c r="K19" s="81">
        <v>10</v>
      </c>
      <c r="L19" s="81">
        <v>4</v>
      </c>
      <c r="M19" s="81">
        <v>5</v>
      </c>
      <c r="N19" s="81">
        <v>5</v>
      </c>
      <c r="O19" s="66" t="s">
        <v>16</v>
      </c>
      <c r="P19" s="79" t="s">
        <v>831</v>
      </c>
      <c r="Q19" s="72">
        <v>342000000</v>
      </c>
      <c r="R19" s="73"/>
      <c r="S19" s="73"/>
      <c r="T19" s="73"/>
    </row>
    <row r="20" spans="1:20" ht="22.5" hidden="1" customHeight="1" x14ac:dyDescent="0.25">
      <c r="A20" s="381"/>
      <c r="B20" s="381"/>
      <c r="C20" s="381"/>
      <c r="D20" s="381"/>
      <c r="E20" s="381"/>
      <c r="F20" s="381"/>
      <c r="G20" s="5" t="s">
        <v>31</v>
      </c>
      <c r="H20" s="46" t="s">
        <v>14</v>
      </c>
      <c r="I20" s="59">
        <v>24</v>
      </c>
      <c r="J20" s="46" t="s">
        <v>20</v>
      </c>
      <c r="K20" s="81">
        <v>10</v>
      </c>
      <c r="L20" s="81">
        <v>4</v>
      </c>
      <c r="M20" s="81">
        <v>5</v>
      </c>
      <c r="N20" s="81">
        <v>5</v>
      </c>
      <c r="O20" s="66" t="s">
        <v>16</v>
      </c>
      <c r="P20" s="85" t="s">
        <v>832</v>
      </c>
      <c r="Q20" s="72">
        <v>342000000</v>
      </c>
      <c r="R20" s="73"/>
      <c r="S20" s="73"/>
      <c r="T20" s="73"/>
    </row>
    <row r="21" spans="1:20" ht="27" hidden="1" x14ac:dyDescent="0.25">
      <c r="A21" s="381"/>
      <c r="B21" s="381"/>
      <c r="C21" s="381"/>
      <c r="D21" s="381"/>
      <c r="E21" s="381"/>
      <c r="F21" s="381"/>
      <c r="G21" s="5" t="s">
        <v>32</v>
      </c>
      <c r="H21" s="58" t="s">
        <v>14</v>
      </c>
      <c r="I21" s="59">
        <v>400</v>
      </c>
      <c r="J21" s="58" t="s">
        <v>20</v>
      </c>
      <c r="K21" s="81">
        <v>40</v>
      </c>
      <c r="L21" s="81">
        <v>120</v>
      </c>
      <c r="M21" s="81">
        <v>120</v>
      </c>
      <c r="N21" s="81">
        <v>120</v>
      </c>
      <c r="O21" s="66" t="s">
        <v>16</v>
      </c>
      <c r="P21" s="67" t="s">
        <v>833</v>
      </c>
      <c r="Q21" s="72">
        <v>30000000</v>
      </c>
      <c r="R21" s="73"/>
      <c r="S21" s="73"/>
      <c r="T21" s="73"/>
    </row>
    <row r="22" spans="1:20" ht="22.5" hidden="1" customHeight="1" x14ac:dyDescent="0.25">
      <c r="A22" s="385">
        <v>1</v>
      </c>
      <c r="B22" s="381" t="s">
        <v>9</v>
      </c>
      <c r="C22" s="381">
        <v>1</v>
      </c>
      <c r="D22" s="381" t="s">
        <v>10</v>
      </c>
      <c r="E22" s="381" t="s">
        <v>33</v>
      </c>
      <c r="F22" s="381" t="s">
        <v>34</v>
      </c>
      <c r="G22" s="15" t="s">
        <v>35</v>
      </c>
      <c r="H22" s="86" t="s">
        <v>23</v>
      </c>
      <c r="I22" s="87">
        <v>100</v>
      </c>
      <c r="J22" s="88" t="s">
        <v>20</v>
      </c>
      <c r="K22" s="9">
        <v>100</v>
      </c>
      <c r="L22" s="9">
        <v>100</v>
      </c>
      <c r="M22" s="9">
        <v>100</v>
      </c>
      <c r="N22" s="9">
        <v>100</v>
      </c>
      <c r="O22" s="66" t="s">
        <v>16</v>
      </c>
      <c r="P22" s="63" t="s">
        <v>834</v>
      </c>
      <c r="Q22" s="89"/>
      <c r="R22" s="73">
        <v>0</v>
      </c>
      <c r="S22" s="73">
        <v>0</v>
      </c>
      <c r="T22" s="73">
        <v>0</v>
      </c>
    </row>
    <row r="23" spans="1:20" ht="22.5" hidden="1" customHeight="1" x14ac:dyDescent="0.25">
      <c r="A23" s="385"/>
      <c r="B23" s="381"/>
      <c r="C23" s="381"/>
      <c r="D23" s="381"/>
      <c r="E23" s="381"/>
      <c r="F23" s="381"/>
      <c r="G23" s="5" t="s">
        <v>835</v>
      </c>
      <c r="H23" s="86" t="s">
        <v>23</v>
      </c>
      <c r="I23" s="87">
        <v>100</v>
      </c>
      <c r="J23" s="71" t="s">
        <v>836</v>
      </c>
      <c r="K23" s="9">
        <v>100</v>
      </c>
      <c r="L23" s="9">
        <v>100</v>
      </c>
      <c r="M23" s="9">
        <v>100</v>
      </c>
      <c r="N23" s="9">
        <v>100</v>
      </c>
      <c r="O23" s="66" t="s">
        <v>16</v>
      </c>
      <c r="P23" s="63" t="s">
        <v>837</v>
      </c>
      <c r="Q23" s="68"/>
      <c r="R23" s="73"/>
      <c r="S23" s="73"/>
      <c r="T23" s="73"/>
    </row>
    <row r="24" spans="1:20" ht="22.5" hidden="1" customHeight="1" x14ac:dyDescent="0.25">
      <c r="A24" s="385"/>
      <c r="B24" s="381"/>
      <c r="C24" s="381"/>
      <c r="D24" s="381"/>
      <c r="E24" s="381"/>
      <c r="F24" s="381"/>
      <c r="G24" s="5" t="s">
        <v>835</v>
      </c>
      <c r="H24" s="86" t="s">
        <v>23</v>
      </c>
      <c r="I24" s="87">
        <v>100</v>
      </c>
      <c r="J24" s="71" t="s">
        <v>836</v>
      </c>
      <c r="K24" s="9">
        <v>100</v>
      </c>
      <c r="L24" s="9">
        <v>100</v>
      </c>
      <c r="M24" s="9">
        <v>100</v>
      </c>
      <c r="N24" s="9">
        <v>100</v>
      </c>
      <c r="O24" s="66" t="s">
        <v>16</v>
      </c>
      <c r="P24" s="63" t="s">
        <v>838</v>
      </c>
      <c r="Q24" s="64">
        <v>69000000</v>
      </c>
      <c r="R24" s="73"/>
      <c r="S24" s="73"/>
      <c r="T24" s="73"/>
    </row>
    <row r="25" spans="1:20" ht="27" hidden="1" x14ac:dyDescent="0.25">
      <c r="A25" s="385"/>
      <c r="B25" s="381"/>
      <c r="C25" s="381"/>
      <c r="D25" s="381"/>
      <c r="E25" s="381"/>
      <c r="F25" s="381"/>
      <c r="G25" s="90" t="s">
        <v>36</v>
      </c>
      <c r="H25" s="71" t="s">
        <v>14</v>
      </c>
      <c r="I25" s="87">
        <v>1</v>
      </c>
      <c r="J25" s="71" t="s">
        <v>37</v>
      </c>
      <c r="K25" s="9">
        <v>1</v>
      </c>
      <c r="L25" s="9"/>
      <c r="M25" s="9"/>
      <c r="N25" s="9"/>
      <c r="O25" s="66" t="s">
        <v>16</v>
      </c>
      <c r="P25" s="63" t="s">
        <v>839</v>
      </c>
      <c r="Q25" s="91">
        <v>500000000</v>
      </c>
      <c r="R25" s="73"/>
      <c r="S25" s="73"/>
      <c r="T25" s="73"/>
    </row>
    <row r="26" spans="1:20" ht="27" hidden="1" x14ac:dyDescent="0.25">
      <c r="A26" s="385"/>
      <c r="B26" s="381"/>
      <c r="C26" s="381"/>
      <c r="D26" s="381"/>
      <c r="E26" s="381"/>
      <c r="F26" s="381"/>
      <c r="G26" s="90" t="s">
        <v>38</v>
      </c>
      <c r="H26" s="71" t="s">
        <v>14</v>
      </c>
      <c r="I26" s="87">
        <v>1</v>
      </c>
      <c r="J26" s="71" t="s">
        <v>37</v>
      </c>
      <c r="K26" s="81"/>
      <c r="L26" s="81" t="s">
        <v>840</v>
      </c>
      <c r="M26" s="81" t="s">
        <v>840</v>
      </c>
      <c r="N26" s="81" t="s">
        <v>841</v>
      </c>
      <c r="O26" s="66" t="s">
        <v>16</v>
      </c>
      <c r="P26" s="63" t="s">
        <v>842</v>
      </c>
      <c r="Q26" s="72"/>
      <c r="R26" s="73"/>
      <c r="S26" s="73"/>
      <c r="T26" s="73"/>
    </row>
    <row r="27" spans="1:20" ht="27" hidden="1" x14ac:dyDescent="0.25">
      <c r="A27" s="385"/>
      <c r="B27" s="381"/>
      <c r="C27" s="381"/>
      <c r="D27" s="381"/>
      <c r="E27" s="381"/>
      <c r="F27" s="381"/>
      <c r="G27" s="90" t="s">
        <v>38</v>
      </c>
      <c r="H27" s="71" t="s">
        <v>14</v>
      </c>
      <c r="I27" s="87">
        <v>1</v>
      </c>
      <c r="J27" s="71" t="s">
        <v>37</v>
      </c>
      <c r="K27" s="81"/>
      <c r="L27" s="81" t="s">
        <v>840</v>
      </c>
      <c r="M27" s="81" t="s">
        <v>840</v>
      </c>
      <c r="N27" s="81" t="s">
        <v>841</v>
      </c>
      <c r="O27" s="66" t="s">
        <v>16</v>
      </c>
      <c r="P27" s="63" t="s">
        <v>843</v>
      </c>
      <c r="Q27" s="72"/>
      <c r="R27" s="73"/>
      <c r="S27" s="73"/>
      <c r="T27" s="73"/>
    </row>
    <row r="28" spans="1:20" ht="33.75" hidden="1" customHeight="1" x14ac:dyDescent="0.25">
      <c r="A28" s="385">
        <v>1</v>
      </c>
      <c r="B28" s="381" t="s">
        <v>9</v>
      </c>
      <c r="C28" s="381">
        <v>1</v>
      </c>
      <c r="D28" s="381" t="s">
        <v>10</v>
      </c>
      <c r="E28" s="381" t="s">
        <v>39</v>
      </c>
      <c r="F28" s="381" t="s">
        <v>40</v>
      </c>
      <c r="G28" s="5" t="s">
        <v>41</v>
      </c>
      <c r="H28" s="58" t="s">
        <v>14</v>
      </c>
      <c r="I28" s="59">
        <v>2</v>
      </c>
      <c r="J28" s="58" t="s">
        <v>15</v>
      </c>
      <c r="K28" s="9">
        <v>2</v>
      </c>
      <c r="L28" s="9">
        <v>2</v>
      </c>
      <c r="M28" s="9">
        <v>2</v>
      </c>
      <c r="N28" s="9">
        <v>2</v>
      </c>
      <c r="O28" s="66" t="s">
        <v>16</v>
      </c>
      <c r="P28" s="63" t="s">
        <v>844</v>
      </c>
      <c r="Q28" s="1"/>
      <c r="R28" s="73">
        <v>0</v>
      </c>
      <c r="S28" s="73">
        <v>0</v>
      </c>
      <c r="T28" s="73">
        <v>0</v>
      </c>
    </row>
    <row r="29" spans="1:20" ht="25.5" hidden="1" x14ac:dyDescent="0.25">
      <c r="A29" s="385"/>
      <c r="B29" s="381"/>
      <c r="C29" s="381"/>
      <c r="D29" s="381"/>
      <c r="E29" s="381"/>
      <c r="F29" s="381"/>
      <c r="G29" s="5" t="s">
        <v>41</v>
      </c>
      <c r="H29" s="58" t="s">
        <v>14</v>
      </c>
      <c r="I29" s="59">
        <v>2</v>
      </c>
      <c r="J29" s="58" t="s">
        <v>15</v>
      </c>
      <c r="K29" s="9">
        <v>2</v>
      </c>
      <c r="L29" s="9">
        <v>2</v>
      </c>
      <c r="M29" s="9">
        <v>2</v>
      </c>
      <c r="N29" s="9">
        <v>2</v>
      </c>
      <c r="O29" s="66" t="s">
        <v>16</v>
      </c>
      <c r="P29" s="63" t="s">
        <v>845</v>
      </c>
      <c r="Q29" s="1"/>
      <c r="R29" s="73"/>
      <c r="S29" s="73"/>
      <c r="T29" s="73"/>
    </row>
    <row r="30" spans="1:20" ht="27" hidden="1" x14ac:dyDescent="0.25">
      <c r="A30" s="385"/>
      <c r="B30" s="381"/>
      <c r="C30" s="381"/>
      <c r="D30" s="381"/>
      <c r="E30" s="381"/>
      <c r="F30" s="381"/>
      <c r="G30" s="5" t="s">
        <v>42</v>
      </c>
      <c r="H30" s="58" t="s">
        <v>14</v>
      </c>
      <c r="I30" s="59">
        <v>40</v>
      </c>
      <c r="J30" s="58" t="s">
        <v>20</v>
      </c>
      <c r="K30" s="9">
        <v>5</v>
      </c>
      <c r="L30" s="9">
        <v>15</v>
      </c>
      <c r="M30" s="9">
        <v>10</v>
      </c>
      <c r="N30" s="9">
        <v>10</v>
      </c>
      <c r="O30" s="66" t="s">
        <v>16</v>
      </c>
      <c r="P30" s="63" t="s">
        <v>846</v>
      </c>
      <c r="Q30" s="1"/>
      <c r="R30" s="73"/>
      <c r="S30" s="73"/>
      <c r="T30" s="73"/>
    </row>
    <row r="31" spans="1:20" ht="27" hidden="1" x14ac:dyDescent="0.25">
      <c r="A31" s="385"/>
      <c r="B31" s="381"/>
      <c r="C31" s="381"/>
      <c r="D31" s="381"/>
      <c r="E31" s="381"/>
      <c r="F31" s="381"/>
      <c r="G31" s="5" t="s">
        <v>42</v>
      </c>
      <c r="H31" s="58" t="s">
        <v>14</v>
      </c>
      <c r="I31" s="59">
        <v>40</v>
      </c>
      <c r="J31" s="58" t="s">
        <v>20</v>
      </c>
      <c r="K31" s="9">
        <v>5</v>
      </c>
      <c r="L31" s="9">
        <v>15</v>
      </c>
      <c r="M31" s="9">
        <v>10</v>
      </c>
      <c r="N31" s="9">
        <v>10</v>
      </c>
      <c r="O31" s="66" t="s">
        <v>16</v>
      </c>
      <c r="P31" s="63" t="s">
        <v>847</v>
      </c>
      <c r="Q31" s="64">
        <v>17000000</v>
      </c>
      <c r="R31" s="73"/>
      <c r="S31" s="73"/>
      <c r="T31" s="73"/>
    </row>
    <row r="32" spans="1:20" ht="27" hidden="1" x14ac:dyDescent="0.25">
      <c r="A32" s="381">
        <v>1</v>
      </c>
      <c r="B32" s="381" t="s">
        <v>9</v>
      </c>
      <c r="C32" s="381">
        <v>2</v>
      </c>
      <c r="D32" s="381" t="s">
        <v>43</v>
      </c>
      <c r="E32" s="381" t="s">
        <v>44</v>
      </c>
      <c r="F32" s="388" t="s">
        <v>45</v>
      </c>
      <c r="G32" s="5" t="s">
        <v>46</v>
      </c>
      <c r="H32" s="58" t="s">
        <v>14</v>
      </c>
      <c r="I32" s="59">
        <v>1</v>
      </c>
      <c r="J32" s="58" t="s">
        <v>20</v>
      </c>
      <c r="K32" s="14">
        <v>0.5</v>
      </c>
      <c r="L32" s="14">
        <v>0.5</v>
      </c>
      <c r="M32" s="14"/>
      <c r="N32" s="14"/>
      <c r="O32" s="66" t="s">
        <v>16</v>
      </c>
      <c r="P32" s="61" t="s">
        <v>848</v>
      </c>
      <c r="Q32" s="92">
        <v>14000000</v>
      </c>
      <c r="R32" s="73">
        <v>0</v>
      </c>
      <c r="S32" s="73">
        <v>0</v>
      </c>
      <c r="T32" s="73">
        <v>0</v>
      </c>
    </row>
    <row r="33" spans="1:20" ht="27" hidden="1" x14ac:dyDescent="0.25">
      <c r="A33" s="381"/>
      <c r="B33" s="381"/>
      <c r="C33" s="381"/>
      <c r="D33" s="381"/>
      <c r="E33" s="381"/>
      <c r="F33" s="388"/>
      <c r="G33" s="5" t="s">
        <v>46</v>
      </c>
      <c r="H33" s="58" t="s">
        <v>14</v>
      </c>
      <c r="I33" s="59">
        <v>1</v>
      </c>
      <c r="J33" s="58" t="s">
        <v>20</v>
      </c>
      <c r="K33" s="14">
        <v>0.5</v>
      </c>
      <c r="L33" s="14">
        <v>0.5</v>
      </c>
      <c r="M33" s="14"/>
      <c r="N33" s="14"/>
      <c r="O33" s="66" t="s">
        <v>16</v>
      </c>
      <c r="P33" s="61" t="s">
        <v>849</v>
      </c>
      <c r="Q33" s="92">
        <v>7000000</v>
      </c>
      <c r="R33" s="73"/>
      <c r="S33" s="73"/>
      <c r="T33" s="73"/>
    </row>
    <row r="34" spans="1:20" ht="38.25" hidden="1" x14ac:dyDescent="0.25">
      <c r="A34" s="381"/>
      <c r="B34" s="381"/>
      <c r="C34" s="381"/>
      <c r="D34" s="381"/>
      <c r="E34" s="381"/>
      <c r="F34" s="388"/>
      <c r="G34" s="5" t="s">
        <v>47</v>
      </c>
      <c r="H34" s="58" t="s">
        <v>14</v>
      </c>
      <c r="I34" s="59">
        <v>50</v>
      </c>
      <c r="J34" s="58" t="s">
        <v>20</v>
      </c>
      <c r="K34" s="9">
        <v>8</v>
      </c>
      <c r="L34" s="9">
        <v>14</v>
      </c>
      <c r="M34" s="9">
        <v>14</v>
      </c>
      <c r="N34" s="9">
        <v>14</v>
      </c>
      <c r="O34" s="66" t="s">
        <v>16</v>
      </c>
      <c r="P34" s="61" t="s">
        <v>850</v>
      </c>
      <c r="Q34" s="92">
        <v>57600000</v>
      </c>
      <c r="R34" s="73"/>
      <c r="S34" s="73"/>
      <c r="T34" s="73"/>
    </row>
    <row r="35" spans="1:20" ht="38.25" hidden="1" x14ac:dyDescent="0.25">
      <c r="A35" s="381"/>
      <c r="B35" s="381"/>
      <c r="C35" s="381"/>
      <c r="D35" s="381"/>
      <c r="E35" s="381"/>
      <c r="F35" s="388"/>
      <c r="G35" s="5" t="s">
        <v>47</v>
      </c>
      <c r="H35" s="58" t="s">
        <v>14</v>
      </c>
      <c r="I35" s="59">
        <v>50</v>
      </c>
      <c r="J35" s="58" t="s">
        <v>20</v>
      </c>
      <c r="K35" s="9">
        <v>8</v>
      </c>
      <c r="L35" s="9">
        <v>14</v>
      </c>
      <c r="M35" s="9">
        <v>14</v>
      </c>
      <c r="N35" s="9">
        <v>14</v>
      </c>
      <c r="O35" s="66" t="s">
        <v>16</v>
      </c>
      <c r="P35" s="61" t="s">
        <v>851</v>
      </c>
      <c r="Q35" s="92"/>
      <c r="R35" s="73"/>
      <c r="S35" s="73"/>
      <c r="T35" s="73"/>
    </row>
    <row r="36" spans="1:20" ht="27" hidden="1" x14ac:dyDescent="0.25">
      <c r="A36" s="381"/>
      <c r="B36" s="381"/>
      <c r="C36" s="381"/>
      <c r="D36" s="381"/>
      <c r="E36" s="381"/>
      <c r="F36" s="388"/>
      <c r="G36" s="5" t="s">
        <v>48</v>
      </c>
      <c r="H36" s="58" t="s">
        <v>14</v>
      </c>
      <c r="I36" s="59">
        <v>4</v>
      </c>
      <c r="J36" s="58" t="s">
        <v>20</v>
      </c>
      <c r="K36" s="9">
        <v>1</v>
      </c>
      <c r="L36" s="9">
        <v>1</v>
      </c>
      <c r="M36" s="9">
        <v>1</v>
      </c>
      <c r="N36" s="9">
        <v>1</v>
      </c>
      <c r="O36" s="66" t="s">
        <v>16</v>
      </c>
      <c r="P36" s="61" t="s">
        <v>852</v>
      </c>
      <c r="Q36" s="92"/>
      <c r="R36" s="73"/>
      <c r="S36" s="73"/>
      <c r="T36" s="73"/>
    </row>
    <row r="37" spans="1:20" ht="27" hidden="1" x14ac:dyDescent="0.25">
      <c r="A37" s="381"/>
      <c r="B37" s="381"/>
      <c r="C37" s="381"/>
      <c r="D37" s="381"/>
      <c r="E37" s="381"/>
      <c r="F37" s="388"/>
      <c r="G37" s="5" t="s">
        <v>48</v>
      </c>
      <c r="H37" s="58" t="s">
        <v>14</v>
      </c>
      <c r="I37" s="59">
        <v>4</v>
      </c>
      <c r="J37" s="58" t="s">
        <v>20</v>
      </c>
      <c r="K37" s="9">
        <v>1</v>
      </c>
      <c r="L37" s="9">
        <v>1</v>
      </c>
      <c r="M37" s="9">
        <v>1</v>
      </c>
      <c r="N37" s="9">
        <v>1</v>
      </c>
      <c r="O37" s="66" t="s">
        <v>16</v>
      </c>
      <c r="P37" s="61" t="s">
        <v>853</v>
      </c>
      <c r="Q37" s="92"/>
      <c r="R37" s="73"/>
      <c r="S37" s="73"/>
      <c r="T37" s="73"/>
    </row>
    <row r="38" spans="1:20" ht="27" hidden="1" x14ac:dyDescent="0.25">
      <c r="A38" s="381"/>
      <c r="B38" s="381"/>
      <c r="C38" s="381"/>
      <c r="D38" s="381"/>
      <c r="E38" s="381"/>
      <c r="F38" s="388"/>
      <c r="G38" s="5" t="s">
        <v>49</v>
      </c>
      <c r="H38" s="58" t="s">
        <v>14</v>
      </c>
      <c r="I38" s="59">
        <v>1300</v>
      </c>
      <c r="J38" s="58" t="s">
        <v>20</v>
      </c>
      <c r="K38" s="9">
        <v>100</v>
      </c>
      <c r="L38" s="9">
        <v>400</v>
      </c>
      <c r="M38" s="9">
        <v>400</v>
      </c>
      <c r="N38" s="9">
        <v>400</v>
      </c>
      <c r="O38" s="66" t="s">
        <v>16</v>
      </c>
      <c r="P38" s="61" t="s">
        <v>848</v>
      </c>
      <c r="Q38" s="92"/>
      <c r="R38" s="73"/>
      <c r="S38" s="73"/>
      <c r="T38" s="73"/>
    </row>
    <row r="39" spans="1:20" ht="27" hidden="1" x14ac:dyDescent="0.25">
      <c r="A39" s="381"/>
      <c r="B39" s="381"/>
      <c r="C39" s="381"/>
      <c r="D39" s="381"/>
      <c r="E39" s="381"/>
      <c r="F39" s="388"/>
      <c r="G39" s="5" t="s">
        <v>49</v>
      </c>
      <c r="H39" s="58" t="s">
        <v>14</v>
      </c>
      <c r="I39" s="59">
        <v>1300</v>
      </c>
      <c r="J39" s="58" t="s">
        <v>20</v>
      </c>
      <c r="K39" s="9">
        <v>100</v>
      </c>
      <c r="L39" s="9">
        <v>400</v>
      </c>
      <c r="M39" s="9">
        <v>400</v>
      </c>
      <c r="N39" s="9">
        <v>400</v>
      </c>
      <c r="O39" s="66" t="s">
        <v>16</v>
      </c>
      <c r="P39" s="61" t="s">
        <v>854</v>
      </c>
      <c r="Q39" s="92">
        <v>4400000</v>
      </c>
      <c r="R39" s="73"/>
      <c r="S39" s="73"/>
      <c r="T39" s="73"/>
    </row>
    <row r="40" spans="1:20" ht="27" hidden="1" x14ac:dyDescent="0.25">
      <c r="A40" s="381">
        <v>1</v>
      </c>
      <c r="B40" s="381" t="s">
        <v>9</v>
      </c>
      <c r="C40" s="381">
        <v>2</v>
      </c>
      <c r="D40" s="381" t="s">
        <v>43</v>
      </c>
      <c r="E40" s="381" t="s">
        <v>50</v>
      </c>
      <c r="F40" s="381" t="s">
        <v>51</v>
      </c>
      <c r="G40" s="5" t="s">
        <v>52</v>
      </c>
      <c r="H40" s="58" t="s">
        <v>14</v>
      </c>
      <c r="I40" s="59">
        <v>160</v>
      </c>
      <c r="J40" s="58" t="s">
        <v>20</v>
      </c>
      <c r="K40" s="9">
        <v>25</v>
      </c>
      <c r="L40" s="9">
        <v>45</v>
      </c>
      <c r="M40" s="9">
        <v>45</v>
      </c>
      <c r="N40" s="9">
        <v>45</v>
      </c>
      <c r="O40" s="66" t="s">
        <v>16</v>
      </c>
      <c r="P40" s="61" t="s">
        <v>855</v>
      </c>
      <c r="Q40" s="92"/>
      <c r="R40" s="73">
        <v>0</v>
      </c>
      <c r="S40" s="73">
        <v>0</v>
      </c>
      <c r="T40" s="73">
        <v>0</v>
      </c>
    </row>
    <row r="41" spans="1:20" ht="27" hidden="1" x14ac:dyDescent="0.25">
      <c r="A41" s="381"/>
      <c r="B41" s="381"/>
      <c r="C41" s="381"/>
      <c r="D41" s="381"/>
      <c r="E41" s="381"/>
      <c r="F41" s="381"/>
      <c r="G41" s="5" t="s">
        <v>52</v>
      </c>
      <c r="H41" s="58" t="s">
        <v>14</v>
      </c>
      <c r="I41" s="59">
        <v>160</v>
      </c>
      <c r="J41" s="58" t="s">
        <v>20</v>
      </c>
      <c r="K41" s="9">
        <v>25</v>
      </c>
      <c r="L41" s="9">
        <v>45</v>
      </c>
      <c r="M41" s="9">
        <v>45</v>
      </c>
      <c r="N41" s="9">
        <v>45</v>
      </c>
      <c r="O41" s="66" t="s">
        <v>16</v>
      </c>
      <c r="P41" s="61" t="s">
        <v>850</v>
      </c>
      <c r="Q41" s="92">
        <v>2000000</v>
      </c>
      <c r="R41" s="73"/>
      <c r="S41" s="73"/>
      <c r="T41" s="73"/>
    </row>
    <row r="42" spans="1:20" ht="27" hidden="1" x14ac:dyDescent="0.25">
      <c r="A42" s="381"/>
      <c r="B42" s="381"/>
      <c r="C42" s="381"/>
      <c r="D42" s="381"/>
      <c r="E42" s="381"/>
      <c r="F42" s="381"/>
      <c r="G42" s="5" t="s">
        <v>53</v>
      </c>
      <c r="H42" s="58" t="s">
        <v>14</v>
      </c>
      <c r="I42" s="59">
        <v>40</v>
      </c>
      <c r="J42" s="58" t="s">
        <v>20</v>
      </c>
      <c r="K42" s="9">
        <v>6</v>
      </c>
      <c r="L42" s="9">
        <v>10</v>
      </c>
      <c r="M42" s="9">
        <v>12</v>
      </c>
      <c r="N42" s="9">
        <v>12</v>
      </c>
      <c r="O42" s="66" t="s">
        <v>16</v>
      </c>
      <c r="P42" s="61" t="s">
        <v>856</v>
      </c>
      <c r="Q42" s="92"/>
      <c r="R42" s="73"/>
      <c r="S42" s="73"/>
      <c r="T42" s="73"/>
    </row>
    <row r="43" spans="1:20" ht="27" hidden="1" x14ac:dyDescent="0.25">
      <c r="A43" s="381"/>
      <c r="B43" s="381"/>
      <c r="C43" s="381"/>
      <c r="D43" s="381"/>
      <c r="E43" s="381"/>
      <c r="F43" s="381"/>
      <c r="G43" s="5" t="s">
        <v>53</v>
      </c>
      <c r="H43" s="58" t="s">
        <v>14</v>
      </c>
      <c r="I43" s="59">
        <v>40</v>
      </c>
      <c r="J43" s="58" t="s">
        <v>20</v>
      </c>
      <c r="K43" s="9">
        <v>6</v>
      </c>
      <c r="L43" s="9">
        <v>10</v>
      </c>
      <c r="M43" s="9">
        <v>12</v>
      </c>
      <c r="N43" s="9">
        <v>12</v>
      </c>
      <c r="O43" s="66" t="s">
        <v>16</v>
      </c>
      <c r="P43" s="61" t="s">
        <v>850</v>
      </c>
      <c r="Q43" s="92">
        <v>11000000</v>
      </c>
      <c r="R43" s="73"/>
      <c r="S43" s="73"/>
      <c r="T43" s="73"/>
    </row>
    <row r="44" spans="1:20" ht="45" hidden="1" x14ac:dyDescent="0.25">
      <c r="A44" s="381">
        <v>1</v>
      </c>
      <c r="B44" s="381" t="s">
        <v>9</v>
      </c>
      <c r="C44" s="381">
        <v>3</v>
      </c>
      <c r="D44" s="381" t="s">
        <v>54</v>
      </c>
      <c r="E44" s="381" t="s">
        <v>55</v>
      </c>
      <c r="F44" s="381" t="s">
        <v>56</v>
      </c>
      <c r="G44" s="93" t="s">
        <v>57</v>
      </c>
      <c r="H44" s="58" t="s">
        <v>14</v>
      </c>
      <c r="I44" s="59">
        <v>2</v>
      </c>
      <c r="J44" s="58" t="s">
        <v>15</v>
      </c>
      <c r="K44" s="9">
        <v>2</v>
      </c>
      <c r="L44" s="9">
        <v>2</v>
      </c>
      <c r="M44" s="9">
        <v>2</v>
      </c>
      <c r="N44" s="9">
        <v>2</v>
      </c>
      <c r="O44" s="66" t="s">
        <v>16</v>
      </c>
      <c r="P44" s="94" t="s">
        <v>857</v>
      </c>
      <c r="Q44" s="95">
        <v>50000000</v>
      </c>
      <c r="R44" s="96">
        <v>0</v>
      </c>
      <c r="S44" s="96">
        <v>0</v>
      </c>
      <c r="T44" s="96">
        <v>0</v>
      </c>
    </row>
    <row r="45" spans="1:20" hidden="1" x14ac:dyDescent="0.25">
      <c r="A45" s="381"/>
      <c r="B45" s="381"/>
      <c r="C45" s="381"/>
      <c r="D45" s="381"/>
      <c r="E45" s="381"/>
      <c r="F45" s="381"/>
      <c r="G45" s="5" t="s">
        <v>58</v>
      </c>
      <c r="H45" s="58" t="s">
        <v>14</v>
      </c>
      <c r="I45" s="59">
        <v>1</v>
      </c>
      <c r="J45" s="58" t="s">
        <v>15</v>
      </c>
      <c r="K45" s="9">
        <v>1</v>
      </c>
      <c r="L45" s="9">
        <v>1</v>
      </c>
      <c r="M45" s="9">
        <v>1</v>
      </c>
      <c r="N45" s="9">
        <v>1</v>
      </c>
      <c r="O45" s="66" t="s">
        <v>16</v>
      </c>
      <c r="P45" s="94" t="s">
        <v>858</v>
      </c>
      <c r="Q45" s="97">
        <v>70000000</v>
      </c>
      <c r="R45" s="73"/>
      <c r="S45" s="73"/>
      <c r="T45" s="73"/>
    </row>
    <row r="46" spans="1:20" ht="27" hidden="1" x14ac:dyDescent="0.25">
      <c r="A46" s="381"/>
      <c r="B46" s="381"/>
      <c r="C46" s="381"/>
      <c r="D46" s="381"/>
      <c r="E46" s="381"/>
      <c r="F46" s="381"/>
      <c r="G46" s="5" t="s">
        <v>59</v>
      </c>
      <c r="H46" s="58" t="s">
        <v>23</v>
      </c>
      <c r="I46" s="59">
        <v>100</v>
      </c>
      <c r="J46" s="58" t="s">
        <v>15</v>
      </c>
      <c r="K46" s="9">
        <v>100</v>
      </c>
      <c r="L46" s="9">
        <v>100</v>
      </c>
      <c r="M46" s="9">
        <v>100</v>
      </c>
      <c r="N46" s="9">
        <v>100</v>
      </c>
      <c r="O46" s="66" t="s">
        <v>16</v>
      </c>
      <c r="P46" s="94" t="s">
        <v>859</v>
      </c>
      <c r="Q46" s="98"/>
      <c r="R46" s="73"/>
      <c r="S46" s="73"/>
      <c r="T46" s="73"/>
    </row>
    <row r="47" spans="1:20" ht="27" hidden="1" x14ac:dyDescent="0.25">
      <c r="A47" s="381"/>
      <c r="B47" s="381"/>
      <c r="C47" s="381"/>
      <c r="D47" s="381"/>
      <c r="E47" s="381"/>
      <c r="F47" s="381"/>
      <c r="G47" s="93" t="s">
        <v>60</v>
      </c>
      <c r="H47" s="58" t="s">
        <v>14</v>
      </c>
      <c r="I47" s="59">
        <v>16</v>
      </c>
      <c r="J47" s="58" t="s">
        <v>20</v>
      </c>
      <c r="K47" s="9">
        <v>2</v>
      </c>
      <c r="L47" s="9">
        <v>6</v>
      </c>
      <c r="M47" s="9">
        <v>4</v>
      </c>
      <c r="N47" s="9">
        <v>4</v>
      </c>
      <c r="O47" s="66" t="s">
        <v>16</v>
      </c>
      <c r="P47" s="94" t="s">
        <v>860</v>
      </c>
      <c r="Q47" s="98">
        <v>45000000</v>
      </c>
      <c r="R47" s="73"/>
      <c r="S47" s="73"/>
      <c r="T47" s="73"/>
    </row>
    <row r="48" spans="1:20" ht="27" hidden="1" x14ac:dyDescent="0.25">
      <c r="A48" s="385">
        <v>1</v>
      </c>
      <c r="B48" s="381" t="s">
        <v>9</v>
      </c>
      <c r="C48" s="381">
        <v>3</v>
      </c>
      <c r="D48" s="381" t="s">
        <v>54</v>
      </c>
      <c r="E48" s="381" t="s">
        <v>61</v>
      </c>
      <c r="F48" s="381" t="s">
        <v>62</v>
      </c>
      <c r="G48" s="5" t="s">
        <v>63</v>
      </c>
      <c r="H48" s="58" t="s">
        <v>14</v>
      </c>
      <c r="I48" s="59">
        <v>1</v>
      </c>
      <c r="J48" s="58" t="s">
        <v>20</v>
      </c>
      <c r="K48" s="82" t="s">
        <v>343</v>
      </c>
      <c r="L48" s="82" t="s">
        <v>343</v>
      </c>
      <c r="M48" s="77" t="s">
        <v>861</v>
      </c>
      <c r="N48" s="77" t="s">
        <v>861</v>
      </c>
      <c r="O48" s="66" t="s">
        <v>16</v>
      </c>
      <c r="P48" s="63" t="s">
        <v>862</v>
      </c>
      <c r="Q48" s="99"/>
      <c r="R48" s="96">
        <v>0</v>
      </c>
      <c r="S48" s="96">
        <v>0</v>
      </c>
      <c r="T48" s="96">
        <v>0</v>
      </c>
    </row>
    <row r="49" spans="1:20" ht="27" hidden="1" x14ac:dyDescent="0.25">
      <c r="A49" s="385"/>
      <c r="B49" s="381"/>
      <c r="C49" s="381"/>
      <c r="D49" s="381"/>
      <c r="E49" s="381"/>
      <c r="F49" s="381"/>
      <c r="G49" s="5" t="s">
        <v>63</v>
      </c>
      <c r="H49" s="58" t="s">
        <v>14</v>
      </c>
      <c r="I49" s="59">
        <v>1</v>
      </c>
      <c r="J49" s="58" t="s">
        <v>20</v>
      </c>
      <c r="K49" s="6">
        <v>1</v>
      </c>
      <c r="L49" s="6"/>
      <c r="M49" s="14"/>
      <c r="N49" s="14"/>
      <c r="O49" s="66" t="s">
        <v>16</v>
      </c>
      <c r="P49" s="63" t="s">
        <v>863</v>
      </c>
      <c r="Q49" s="99">
        <v>2000000</v>
      </c>
      <c r="R49" s="73"/>
      <c r="S49" s="73"/>
      <c r="T49" s="73"/>
    </row>
    <row r="50" spans="1:20" ht="27" hidden="1" x14ac:dyDescent="0.25">
      <c r="A50" s="385"/>
      <c r="B50" s="381"/>
      <c r="C50" s="381"/>
      <c r="D50" s="381"/>
      <c r="E50" s="381"/>
      <c r="F50" s="381"/>
      <c r="G50" s="5" t="s">
        <v>64</v>
      </c>
      <c r="H50" s="58" t="s">
        <v>14</v>
      </c>
      <c r="I50" s="59">
        <v>1</v>
      </c>
      <c r="J50" s="58" t="s">
        <v>20</v>
      </c>
      <c r="K50" s="6"/>
      <c r="L50" s="6">
        <v>1</v>
      </c>
      <c r="M50" s="14"/>
      <c r="N50" s="14"/>
      <c r="O50" s="66" t="s">
        <v>16</v>
      </c>
      <c r="P50" s="63" t="s">
        <v>862</v>
      </c>
      <c r="Q50" s="68"/>
      <c r="R50" s="73"/>
      <c r="S50" s="73"/>
      <c r="T50" s="73"/>
    </row>
    <row r="51" spans="1:20" hidden="1" x14ac:dyDescent="0.25">
      <c r="A51" s="385">
        <v>1</v>
      </c>
      <c r="B51" s="381" t="s">
        <v>9</v>
      </c>
      <c r="C51" s="381">
        <v>3</v>
      </c>
      <c r="D51" s="381" t="s">
        <v>54</v>
      </c>
      <c r="E51" s="381" t="s">
        <v>65</v>
      </c>
      <c r="F51" s="381" t="s">
        <v>66</v>
      </c>
      <c r="G51" s="5" t="s">
        <v>67</v>
      </c>
      <c r="H51" s="58" t="s">
        <v>14</v>
      </c>
      <c r="I51" s="59">
        <v>1</v>
      </c>
      <c r="J51" s="58" t="s">
        <v>15</v>
      </c>
      <c r="K51" s="9">
        <v>1</v>
      </c>
      <c r="L51" s="9">
        <v>1</v>
      </c>
      <c r="M51" s="9">
        <v>1</v>
      </c>
      <c r="N51" s="9">
        <v>1</v>
      </c>
      <c r="O51" s="66" t="s">
        <v>16</v>
      </c>
      <c r="P51" s="63" t="s">
        <v>864</v>
      </c>
      <c r="Q51" s="99">
        <v>11000000</v>
      </c>
      <c r="R51" s="96">
        <v>0</v>
      </c>
      <c r="S51" s="96">
        <v>0</v>
      </c>
      <c r="T51" s="96">
        <v>0</v>
      </c>
    </row>
    <row r="52" spans="1:20" ht="25.5" hidden="1" x14ac:dyDescent="0.25">
      <c r="A52" s="385"/>
      <c r="B52" s="381"/>
      <c r="C52" s="381"/>
      <c r="D52" s="381"/>
      <c r="E52" s="381"/>
      <c r="F52" s="381"/>
      <c r="G52" s="5" t="s">
        <v>68</v>
      </c>
      <c r="H52" s="58" t="s">
        <v>14</v>
      </c>
      <c r="I52" s="59">
        <v>1</v>
      </c>
      <c r="J52" s="58" t="s">
        <v>15</v>
      </c>
      <c r="K52" s="9">
        <v>1</v>
      </c>
      <c r="L52" s="9">
        <v>1</v>
      </c>
      <c r="M52" s="9">
        <v>1</v>
      </c>
      <c r="N52" s="9">
        <v>1</v>
      </c>
      <c r="O52" s="66" t="s">
        <v>16</v>
      </c>
      <c r="P52" s="63" t="s">
        <v>865</v>
      </c>
      <c r="Q52" s="68">
        <v>10000000</v>
      </c>
      <c r="R52" s="73"/>
      <c r="S52" s="73"/>
      <c r="T52" s="73"/>
    </row>
    <row r="53" spans="1:20" ht="38.25" hidden="1" x14ac:dyDescent="0.25">
      <c r="A53" s="381">
        <v>1</v>
      </c>
      <c r="B53" s="381" t="s">
        <v>9</v>
      </c>
      <c r="C53" s="381">
        <v>3</v>
      </c>
      <c r="D53" s="381" t="s">
        <v>54</v>
      </c>
      <c r="E53" s="381" t="s">
        <v>69</v>
      </c>
      <c r="F53" s="381" t="s">
        <v>70</v>
      </c>
      <c r="G53" s="5" t="s">
        <v>71</v>
      </c>
      <c r="H53" s="58" t="s">
        <v>14</v>
      </c>
      <c r="I53" s="59">
        <v>1</v>
      </c>
      <c r="J53" s="58" t="s">
        <v>15</v>
      </c>
      <c r="K53" s="9">
        <v>1</v>
      </c>
      <c r="L53" s="9">
        <v>1</v>
      </c>
      <c r="M53" s="9">
        <v>1</v>
      </c>
      <c r="N53" s="9">
        <v>1</v>
      </c>
      <c r="O53" s="66" t="s">
        <v>16</v>
      </c>
      <c r="P53" s="63" t="s">
        <v>866</v>
      </c>
      <c r="Q53" s="99">
        <v>15000000</v>
      </c>
      <c r="R53" s="96">
        <v>0</v>
      </c>
      <c r="S53" s="96">
        <v>0</v>
      </c>
      <c r="T53" s="96">
        <v>0</v>
      </c>
    </row>
    <row r="54" spans="1:20" ht="38.25" hidden="1" x14ac:dyDescent="0.25">
      <c r="A54" s="381"/>
      <c r="B54" s="381"/>
      <c r="C54" s="381"/>
      <c r="D54" s="381"/>
      <c r="E54" s="381"/>
      <c r="F54" s="381"/>
      <c r="G54" s="5" t="s">
        <v>71</v>
      </c>
      <c r="H54" s="58" t="s">
        <v>14</v>
      </c>
      <c r="I54" s="59">
        <v>1</v>
      </c>
      <c r="J54" s="58" t="s">
        <v>15</v>
      </c>
      <c r="K54" s="9">
        <v>1</v>
      </c>
      <c r="L54" s="9">
        <v>1</v>
      </c>
      <c r="M54" s="9">
        <v>1</v>
      </c>
      <c r="N54" s="9">
        <v>1</v>
      </c>
      <c r="O54" s="66" t="s">
        <v>16</v>
      </c>
      <c r="P54" s="63" t="s">
        <v>867</v>
      </c>
      <c r="Q54" s="99"/>
      <c r="R54" s="73"/>
      <c r="S54" s="73"/>
      <c r="T54" s="73"/>
    </row>
    <row r="55" spans="1:20" ht="27" hidden="1" x14ac:dyDescent="0.25">
      <c r="A55" s="381"/>
      <c r="B55" s="381"/>
      <c r="C55" s="381"/>
      <c r="D55" s="381"/>
      <c r="E55" s="381"/>
      <c r="F55" s="381"/>
      <c r="G55" s="5" t="s">
        <v>72</v>
      </c>
      <c r="H55" s="58" t="s">
        <v>14</v>
      </c>
      <c r="I55" s="59">
        <v>1</v>
      </c>
      <c r="J55" s="58" t="s">
        <v>20</v>
      </c>
      <c r="K55" s="81">
        <v>1</v>
      </c>
      <c r="L55" s="81"/>
      <c r="M55" s="81"/>
      <c r="N55" s="81"/>
      <c r="O55" s="66" t="s">
        <v>16</v>
      </c>
      <c r="P55" s="63" t="s">
        <v>862</v>
      </c>
      <c r="Q55" s="68"/>
      <c r="R55" s="73"/>
      <c r="S55" s="73"/>
      <c r="T55" s="73"/>
    </row>
    <row r="56" spans="1:20" ht="27" hidden="1" x14ac:dyDescent="0.25">
      <c r="A56" s="381"/>
      <c r="B56" s="381"/>
      <c r="C56" s="381"/>
      <c r="D56" s="381"/>
      <c r="E56" s="381"/>
      <c r="F56" s="381"/>
      <c r="G56" s="5" t="s">
        <v>72</v>
      </c>
      <c r="H56" s="58" t="s">
        <v>14</v>
      </c>
      <c r="I56" s="59">
        <v>1</v>
      </c>
      <c r="J56" s="58" t="s">
        <v>20</v>
      </c>
      <c r="K56" s="81" t="s">
        <v>343</v>
      </c>
      <c r="L56" s="81" t="s">
        <v>343</v>
      </c>
      <c r="M56" s="81" t="s">
        <v>861</v>
      </c>
      <c r="N56" s="81" t="s">
        <v>343</v>
      </c>
      <c r="O56" s="66" t="s">
        <v>16</v>
      </c>
      <c r="P56" s="63" t="s">
        <v>868</v>
      </c>
      <c r="Q56" s="68">
        <v>5000000</v>
      </c>
      <c r="R56" s="73"/>
      <c r="S56" s="73"/>
      <c r="T56" s="73"/>
    </row>
    <row r="57" spans="1:20" ht="36.950000000000003" hidden="1" customHeight="1" x14ac:dyDescent="0.25">
      <c r="A57" s="381">
        <v>1</v>
      </c>
      <c r="B57" s="381" t="s">
        <v>9</v>
      </c>
      <c r="C57" s="381">
        <v>4</v>
      </c>
      <c r="D57" s="381" t="s">
        <v>73</v>
      </c>
      <c r="E57" s="381" t="s">
        <v>74</v>
      </c>
      <c r="F57" s="381" t="s">
        <v>75</v>
      </c>
      <c r="G57" s="7" t="s">
        <v>76</v>
      </c>
      <c r="H57" s="100" t="s">
        <v>14</v>
      </c>
      <c r="I57" s="101">
        <v>12</v>
      </c>
      <c r="J57" s="100" t="s">
        <v>20</v>
      </c>
      <c r="K57" s="102">
        <v>3</v>
      </c>
      <c r="L57" s="102">
        <v>3</v>
      </c>
      <c r="M57" s="102">
        <v>3</v>
      </c>
      <c r="N57" s="102">
        <v>3</v>
      </c>
      <c r="O57" s="60" t="s">
        <v>77</v>
      </c>
      <c r="P57" s="90" t="s">
        <v>869</v>
      </c>
      <c r="Q57" s="103">
        <v>40</v>
      </c>
      <c r="R57" s="90" t="s">
        <v>870</v>
      </c>
      <c r="S57" s="104" t="s">
        <v>817</v>
      </c>
      <c r="T57" s="105">
        <v>795079614</v>
      </c>
    </row>
    <row r="58" spans="1:20" ht="27" hidden="1" x14ac:dyDescent="0.25">
      <c r="A58" s="381"/>
      <c r="B58" s="381"/>
      <c r="C58" s="381"/>
      <c r="D58" s="381"/>
      <c r="E58" s="381"/>
      <c r="F58" s="381"/>
      <c r="G58" s="7" t="s">
        <v>78</v>
      </c>
      <c r="H58" s="100" t="s">
        <v>14</v>
      </c>
      <c r="I58" s="101">
        <v>1</v>
      </c>
      <c r="J58" s="100" t="s">
        <v>20</v>
      </c>
      <c r="K58" s="102">
        <v>0.25</v>
      </c>
      <c r="L58" s="102">
        <v>0.25</v>
      </c>
      <c r="M58" s="102">
        <v>0.25</v>
      </c>
      <c r="N58" s="102">
        <v>0.25</v>
      </c>
      <c r="O58" s="60" t="s">
        <v>77</v>
      </c>
      <c r="P58" s="90" t="s">
        <v>871</v>
      </c>
      <c r="Q58" s="103">
        <v>96</v>
      </c>
      <c r="R58" s="106"/>
      <c r="S58" s="106"/>
      <c r="T58" s="106"/>
    </row>
    <row r="59" spans="1:20" ht="34.5" hidden="1" customHeight="1" x14ac:dyDescent="0.25">
      <c r="A59" s="381">
        <v>1</v>
      </c>
      <c r="B59" s="381" t="s">
        <v>9</v>
      </c>
      <c r="C59" s="381">
        <v>4</v>
      </c>
      <c r="D59" s="381" t="s">
        <v>73</v>
      </c>
      <c r="E59" s="381" t="s">
        <v>79</v>
      </c>
      <c r="F59" s="381" t="s">
        <v>80</v>
      </c>
      <c r="G59" s="107" t="s">
        <v>81</v>
      </c>
      <c r="H59" s="108" t="s">
        <v>14</v>
      </c>
      <c r="I59" s="109">
        <v>1</v>
      </c>
      <c r="J59" s="108" t="s">
        <v>20</v>
      </c>
      <c r="K59" s="110">
        <v>0.25</v>
      </c>
      <c r="L59" s="110">
        <v>0.25</v>
      </c>
      <c r="M59" s="110">
        <v>0.25</v>
      </c>
      <c r="N59" s="110">
        <v>0.25</v>
      </c>
      <c r="O59" s="111" t="s">
        <v>77</v>
      </c>
      <c r="P59" s="112" t="s">
        <v>872</v>
      </c>
      <c r="Q59" s="113">
        <v>50</v>
      </c>
      <c r="R59" s="442" t="s">
        <v>870</v>
      </c>
      <c r="S59" s="114" t="s">
        <v>873</v>
      </c>
      <c r="T59" s="115">
        <v>38000000</v>
      </c>
    </row>
    <row r="60" spans="1:20" ht="27" hidden="1" x14ac:dyDescent="0.25">
      <c r="A60" s="381"/>
      <c r="B60" s="381"/>
      <c r="C60" s="381"/>
      <c r="D60" s="381"/>
      <c r="E60" s="381"/>
      <c r="F60" s="381"/>
      <c r="G60" s="107" t="s">
        <v>82</v>
      </c>
      <c r="H60" s="108" t="s">
        <v>14</v>
      </c>
      <c r="I60" s="109">
        <v>35</v>
      </c>
      <c r="J60" s="108" t="s">
        <v>20</v>
      </c>
      <c r="K60" s="110">
        <v>9</v>
      </c>
      <c r="L60" s="110">
        <v>9</v>
      </c>
      <c r="M60" s="110">
        <v>9</v>
      </c>
      <c r="N60" s="110">
        <v>8</v>
      </c>
      <c r="O60" s="111" t="s">
        <v>77</v>
      </c>
      <c r="P60" s="93" t="s">
        <v>874</v>
      </c>
      <c r="Q60" s="116">
        <v>10</v>
      </c>
      <c r="R60" s="442"/>
      <c r="S60" s="114" t="s">
        <v>875</v>
      </c>
      <c r="T60" s="115">
        <v>0</v>
      </c>
    </row>
    <row r="61" spans="1:20" ht="27" hidden="1" x14ac:dyDescent="0.25">
      <c r="A61" s="381"/>
      <c r="B61" s="381"/>
      <c r="C61" s="381"/>
      <c r="D61" s="381"/>
      <c r="E61" s="381"/>
      <c r="F61" s="381"/>
      <c r="G61" s="107" t="s">
        <v>83</v>
      </c>
      <c r="H61" s="108" t="s">
        <v>14</v>
      </c>
      <c r="I61" s="109">
        <v>40</v>
      </c>
      <c r="J61" s="108" t="s">
        <v>20</v>
      </c>
      <c r="K61" s="110">
        <v>10</v>
      </c>
      <c r="L61" s="110">
        <v>10</v>
      </c>
      <c r="M61" s="110">
        <v>10</v>
      </c>
      <c r="N61" s="110">
        <v>10</v>
      </c>
      <c r="O61" s="111" t="s">
        <v>77</v>
      </c>
      <c r="P61" s="117" t="s">
        <v>876</v>
      </c>
      <c r="Q61" s="116">
        <v>30</v>
      </c>
      <c r="R61" s="118"/>
      <c r="S61" s="118"/>
      <c r="T61" s="118"/>
    </row>
    <row r="62" spans="1:20" ht="25.5" hidden="1" x14ac:dyDescent="0.25">
      <c r="A62" s="381"/>
      <c r="B62" s="381"/>
      <c r="C62" s="381"/>
      <c r="D62" s="381"/>
      <c r="E62" s="381"/>
      <c r="F62" s="381"/>
      <c r="G62" s="107" t="s">
        <v>84</v>
      </c>
      <c r="H62" s="108" t="s">
        <v>14</v>
      </c>
      <c r="I62" s="109">
        <v>4</v>
      </c>
      <c r="J62" s="108" t="s">
        <v>15</v>
      </c>
      <c r="K62" s="110">
        <v>1</v>
      </c>
      <c r="L62" s="110">
        <v>1</v>
      </c>
      <c r="M62" s="110">
        <v>1</v>
      </c>
      <c r="N62" s="110">
        <v>1</v>
      </c>
      <c r="O62" s="111" t="s">
        <v>77</v>
      </c>
      <c r="P62" s="93" t="s">
        <v>877</v>
      </c>
      <c r="Q62" s="116">
        <v>60</v>
      </c>
      <c r="R62" s="118"/>
      <c r="S62" s="118"/>
      <c r="T62" s="118"/>
    </row>
    <row r="63" spans="1:20" ht="27" hidden="1" x14ac:dyDescent="0.25">
      <c r="A63" s="381"/>
      <c r="B63" s="381"/>
      <c r="C63" s="381"/>
      <c r="D63" s="381"/>
      <c r="E63" s="381"/>
      <c r="F63" s="381"/>
      <c r="G63" s="107" t="s">
        <v>85</v>
      </c>
      <c r="H63" s="108" t="s">
        <v>14</v>
      </c>
      <c r="I63" s="109">
        <v>400</v>
      </c>
      <c r="J63" s="108" t="s">
        <v>20</v>
      </c>
      <c r="K63" s="110">
        <v>100</v>
      </c>
      <c r="L63" s="110">
        <v>100</v>
      </c>
      <c r="M63" s="110">
        <v>100</v>
      </c>
      <c r="N63" s="110">
        <v>100</v>
      </c>
      <c r="O63" s="111" t="s">
        <v>77</v>
      </c>
      <c r="P63" s="93" t="s">
        <v>878</v>
      </c>
      <c r="Q63" s="92">
        <v>472</v>
      </c>
      <c r="R63" s="118"/>
      <c r="S63" s="118"/>
      <c r="T63" s="118"/>
    </row>
    <row r="64" spans="1:20" ht="31.5" hidden="1" customHeight="1" x14ac:dyDescent="0.25">
      <c r="A64" s="381">
        <v>1</v>
      </c>
      <c r="B64" s="381" t="s">
        <v>9</v>
      </c>
      <c r="C64" s="381">
        <v>4</v>
      </c>
      <c r="D64" s="381" t="s">
        <v>73</v>
      </c>
      <c r="E64" s="381" t="s">
        <v>86</v>
      </c>
      <c r="F64" s="381" t="s">
        <v>87</v>
      </c>
      <c r="G64" s="7" t="s">
        <v>88</v>
      </c>
      <c r="H64" s="119" t="s">
        <v>14</v>
      </c>
      <c r="I64" s="101">
        <v>749</v>
      </c>
      <c r="J64" s="119" t="s">
        <v>20</v>
      </c>
      <c r="K64" s="120">
        <v>180</v>
      </c>
      <c r="L64" s="120">
        <v>190</v>
      </c>
      <c r="M64" s="120">
        <v>190</v>
      </c>
      <c r="N64" s="120">
        <v>189</v>
      </c>
      <c r="O64" s="60" t="s">
        <v>77</v>
      </c>
      <c r="P64" s="121" t="s">
        <v>879</v>
      </c>
      <c r="Q64" s="122">
        <v>0</v>
      </c>
      <c r="R64" s="443" t="s">
        <v>880</v>
      </c>
      <c r="S64" s="440" t="s">
        <v>881</v>
      </c>
      <c r="T64" s="441">
        <v>1107625205</v>
      </c>
    </row>
    <row r="65" spans="1:20" ht="27" hidden="1" x14ac:dyDescent="0.25">
      <c r="A65" s="381"/>
      <c r="B65" s="381"/>
      <c r="C65" s="381"/>
      <c r="D65" s="381"/>
      <c r="E65" s="381"/>
      <c r="F65" s="381"/>
      <c r="G65" s="7" t="s">
        <v>88</v>
      </c>
      <c r="H65" s="119" t="s">
        <v>14</v>
      </c>
      <c r="I65" s="101">
        <v>749</v>
      </c>
      <c r="J65" s="119" t="s">
        <v>20</v>
      </c>
      <c r="K65" s="120">
        <v>180</v>
      </c>
      <c r="L65" s="120">
        <v>190</v>
      </c>
      <c r="M65" s="120">
        <v>190</v>
      </c>
      <c r="N65" s="120">
        <v>189</v>
      </c>
      <c r="O65" s="60" t="s">
        <v>77</v>
      </c>
      <c r="P65" s="121" t="s">
        <v>882</v>
      </c>
      <c r="Q65" s="122">
        <v>0</v>
      </c>
      <c r="R65" s="443"/>
      <c r="S65" s="440"/>
      <c r="T65" s="441"/>
    </row>
    <row r="66" spans="1:20" ht="27" hidden="1" x14ac:dyDescent="0.25">
      <c r="A66" s="381"/>
      <c r="B66" s="381"/>
      <c r="C66" s="381"/>
      <c r="D66" s="381"/>
      <c r="E66" s="381"/>
      <c r="F66" s="381"/>
      <c r="G66" s="7" t="s">
        <v>88</v>
      </c>
      <c r="H66" s="119" t="s">
        <v>14</v>
      </c>
      <c r="I66" s="101">
        <v>749</v>
      </c>
      <c r="J66" s="119" t="s">
        <v>20</v>
      </c>
      <c r="K66" s="120">
        <v>180</v>
      </c>
      <c r="L66" s="120">
        <v>190</v>
      </c>
      <c r="M66" s="120">
        <v>190</v>
      </c>
      <c r="N66" s="120">
        <v>189</v>
      </c>
      <c r="O66" s="60" t="s">
        <v>77</v>
      </c>
      <c r="P66" s="121" t="s">
        <v>883</v>
      </c>
      <c r="Q66" s="123">
        <v>1000000000</v>
      </c>
      <c r="R66" s="443"/>
      <c r="S66" s="440"/>
      <c r="T66" s="441"/>
    </row>
    <row r="67" spans="1:20" ht="38.25" hidden="1" customHeight="1" x14ac:dyDescent="0.25">
      <c r="A67" s="385">
        <v>1</v>
      </c>
      <c r="B67" s="381" t="s">
        <v>9</v>
      </c>
      <c r="C67" s="381">
        <v>4</v>
      </c>
      <c r="D67" s="381" t="s">
        <v>73</v>
      </c>
      <c r="E67" s="381" t="s">
        <v>89</v>
      </c>
      <c r="F67" s="381" t="s">
        <v>90</v>
      </c>
      <c r="G67" s="107" t="s">
        <v>91</v>
      </c>
      <c r="H67" s="108" t="s">
        <v>14</v>
      </c>
      <c r="I67" s="109">
        <v>36</v>
      </c>
      <c r="J67" s="108" t="s">
        <v>20</v>
      </c>
      <c r="K67" s="110">
        <v>6</v>
      </c>
      <c r="L67" s="110">
        <v>8</v>
      </c>
      <c r="M67" s="110">
        <v>12</v>
      </c>
      <c r="N67" s="110">
        <v>10</v>
      </c>
      <c r="O67" s="111" t="s">
        <v>77</v>
      </c>
      <c r="P67" s="117" t="s">
        <v>884</v>
      </c>
      <c r="Q67" s="124">
        <v>0</v>
      </c>
      <c r="R67" s="125" t="s">
        <v>885</v>
      </c>
      <c r="S67" s="126" t="s">
        <v>886</v>
      </c>
      <c r="T67" s="126">
        <v>33837031</v>
      </c>
    </row>
    <row r="68" spans="1:20" ht="27" hidden="1" x14ac:dyDescent="0.25">
      <c r="A68" s="385"/>
      <c r="B68" s="381"/>
      <c r="C68" s="381"/>
      <c r="D68" s="381"/>
      <c r="E68" s="381"/>
      <c r="F68" s="381"/>
      <c r="G68" s="107" t="s">
        <v>91</v>
      </c>
      <c r="H68" s="108" t="s">
        <v>14</v>
      </c>
      <c r="I68" s="109">
        <v>36</v>
      </c>
      <c r="J68" s="108" t="s">
        <v>20</v>
      </c>
      <c r="K68" s="110">
        <v>6</v>
      </c>
      <c r="L68" s="110">
        <v>8</v>
      </c>
      <c r="M68" s="110">
        <v>12</v>
      </c>
      <c r="N68" s="110">
        <v>10</v>
      </c>
      <c r="O68" s="111" t="s">
        <v>77</v>
      </c>
      <c r="P68" s="117" t="s">
        <v>887</v>
      </c>
      <c r="Q68" s="124">
        <v>3162969</v>
      </c>
      <c r="R68" s="118"/>
      <c r="S68" s="118"/>
      <c r="T68" s="118"/>
    </row>
    <row r="69" spans="1:20" ht="27" hidden="1" x14ac:dyDescent="0.25">
      <c r="A69" s="385"/>
      <c r="B69" s="381"/>
      <c r="C69" s="381"/>
      <c r="D69" s="381"/>
      <c r="E69" s="381"/>
      <c r="F69" s="381"/>
      <c r="G69" s="107" t="s">
        <v>92</v>
      </c>
      <c r="H69" s="108" t="s">
        <v>14</v>
      </c>
      <c r="I69" s="109">
        <v>1</v>
      </c>
      <c r="J69" s="108" t="s">
        <v>20</v>
      </c>
      <c r="K69" s="110">
        <v>0</v>
      </c>
      <c r="L69" s="110">
        <v>1</v>
      </c>
      <c r="M69" s="110">
        <v>0</v>
      </c>
      <c r="N69" s="110">
        <v>0</v>
      </c>
      <c r="O69" s="111" t="s">
        <v>77</v>
      </c>
      <c r="P69" s="127" t="s">
        <v>888</v>
      </c>
      <c r="Q69" s="124">
        <v>0</v>
      </c>
      <c r="R69" s="118"/>
      <c r="S69" s="118"/>
      <c r="T69" s="118"/>
    </row>
    <row r="70" spans="1:20" ht="27" hidden="1" x14ac:dyDescent="0.25">
      <c r="A70" s="385"/>
      <c r="B70" s="381"/>
      <c r="C70" s="381"/>
      <c r="D70" s="381"/>
      <c r="E70" s="381"/>
      <c r="F70" s="381"/>
      <c r="G70" s="107" t="s">
        <v>92</v>
      </c>
      <c r="H70" s="108" t="s">
        <v>14</v>
      </c>
      <c r="I70" s="109">
        <v>1</v>
      </c>
      <c r="J70" s="108" t="s">
        <v>20</v>
      </c>
      <c r="K70" s="110">
        <v>0</v>
      </c>
      <c r="L70" s="110">
        <v>1</v>
      </c>
      <c r="M70" s="110">
        <v>0</v>
      </c>
      <c r="N70" s="110">
        <v>0</v>
      </c>
      <c r="O70" s="111" t="s">
        <v>77</v>
      </c>
      <c r="P70" s="127" t="s">
        <v>889</v>
      </c>
      <c r="Q70" s="124">
        <v>0</v>
      </c>
      <c r="R70" s="118"/>
      <c r="S70" s="118"/>
      <c r="T70" s="118"/>
    </row>
    <row r="71" spans="1:20" ht="27" hidden="1" x14ac:dyDescent="0.25">
      <c r="A71" s="385"/>
      <c r="B71" s="381"/>
      <c r="C71" s="381"/>
      <c r="D71" s="381"/>
      <c r="E71" s="381"/>
      <c r="F71" s="381"/>
      <c r="G71" s="107" t="s">
        <v>92</v>
      </c>
      <c r="H71" s="108" t="s">
        <v>14</v>
      </c>
      <c r="I71" s="109">
        <v>1</v>
      </c>
      <c r="J71" s="108" t="s">
        <v>20</v>
      </c>
      <c r="K71" s="110">
        <v>0</v>
      </c>
      <c r="L71" s="110">
        <v>1</v>
      </c>
      <c r="M71" s="110">
        <v>0</v>
      </c>
      <c r="N71" s="110">
        <v>0</v>
      </c>
      <c r="O71" s="111" t="s">
        <v>77</v>
      </c>
      <c r="P71" s="127" t="s">
        <v>890</v>
      </c>
      <c r="Q71" s="124">
        <v>0</v>
      </c>
      <c r="R71" s="118"/>
      <c r="S71" s="118"/>
      <c r="T71" s="118"/>
    </row>
    <row r="72" spans="1:20" ht="27" hidden="1" x14ac:dyDescent="0.25">
      <c r="A72" s="385"/>
      <c r="B72" s="381"/>
      <c r="C72" s="381"/>
      <c r="D72" s="381"/>
      <c r="E72" s="381"/>
      <c r="F72" s="381"/>
      <c r="G72" s="107" t="s">
        <v>93</v>
      </c>
      <c r="H72" s="108" t="s">
        <v>14</v>
      </c>
      <c r="I72" s="109">
        <v>4</v>
      </c>
      <c r="J72" s="108" t="s">
        <v>20</v>
      </c>
      <c r="K72" s="128">
        <v>0</v>
      </c>
      <c r="L72" s="128">
        <v>1</v>
      </c>
      <c r="M72" s="128">
        <v>2</v>
      </c>
      <c r="N72" s="128">
        <v>1</v>
      </c>
      <c r="O72" s="111" t="s">
        <v>77</v>
      </c>
      <c r="P72" s="117" t="s">
        <v>891</v>
      </c>
      <c r="Q72" s="124">
        <v>0</v>
      </c>
      <c r="R72" s="118"/>
      <c r="S72" s="118"/>
      <c r="T72" s="118"/>
    </row>
    <row r="73" spans="1:20" ht="36.950000000000003" hidden="1" customHeight="1" x14ac:dyDescent="0.25">
      <c r="A73" s="381">
        <v>1</v>
      </c>
      <c r="B73" s="381" t="s">
        <v>9</v>
      </c>
      <c r="C73" s="381">
        <v>4</v>
      </c>
      <c r="D73" s="381" t="s">
        <v>73</v>
      </c>
      <c r="E73" s="381" t="s">
        <v>94</v>
      </c>
      <c r="F73" s="381" t="s">
        <v>95</v>
      </c>
      <c r="G73" s="7" t="s">
        <v>96</v>
      </c>
      <c r="H73" s="119" t="s">
        <v>23</v>
      </c>
      <c r="I73" s="101">
        <v>100</v>
      </c>
      <c r="J73" s="129" t="s">
        <v>20</v>
      </c>
      <c r="K73" s="120">
        <v>100</v>
      </c>
      <c r="L73" s="120">
        <v>100</v>
      </c>
      <c r="M73" s="120">
        <v>100</v>
      </c>
      <c r="N73" s="120">
        <v>100</v>
      </c>
      <c r="O73" s="60" t="s">
        <v>77</v>
      </c>
      <c r="P73" s="130" t="s">
        <v>892</v>
      </c>
      <c r="Q73" s="131">
        <v>0</v>
      </c>
      <c r="R73" s="106"/>
      <c r="S73" s="106"/>
      <c r="T73" s="106"/>
    </row>
    <row r="74" spans="1:20" ht="36.950000000000003" hidden="1" customHeight="1" x14ac:dyDescent="0.25">
      <c r="A74" s="381"/>
      <c r="B74" s="381"/>
      <c r="C74" s="381"/>
      <c r="D74" s="381"/>
      <c r="E74" s="381"/>
      <c r="F74" s="381"/>
      <c r="G74" s="7" t="s">
        <v>96</v>
      </c>
      <c r="H74" s="119" t="s">
        <v>23</v>
      </c>
      <c r="I74" s="101">
        <v>100</v>
      </c>
      <c r="J74" s="129" t="s">
        <v>20</v>
      </c>
      <c r="K74" s="120">
        <v>100</v>
      </c>
      <c r="L74" s="120">
        <v>100</v>
      </c>
      <c r="M74" s="120">
        <v>100</v>
      </c>
      <c r="N74" s="120">
        <v>100</v>
      </c>
      <c r="O74" s="60" t="s">
        <v>77</v>
      </c>
      <c r="P74" s="130" t="s">
        <v>893</v>
      </c>
      <c r="Q74" s="131">
        <v>0</v>
      </c>
      <c r="R74" s="106"/>
      <c r="S74" s="106"/>
      <c r="T74" s="106"/>
    </row>
    <row r="75" spans="1:20" ht="36.950000000000003" hidden="1" customHeight="1" x14ac:dyDescent="0.25">
      <c r="A75" s="381"/>
      <c r="B75" s="381"/>
      <c r="C75" s="381"/>
      <c r="D75" s="381"/>
      <c r="E75" s="381"/>
      <c r="F75" s="381"/>
      <c r="G75" s="7" t="s">
        <v>96</v>
      </c>
      <c r="H75" s="119" t="s">
        <v>23</v>
      </c>
      <c r="I75" s="101">
        <v>100</v>
      </c>
      <c r="J75" s="129" t="s">
        <v>20</v>
      </c>
      <c r="K75" s="120">
        <v>100</v>
      </c>
      <c r="L75" s="120">
        <v>100</v>
      </c>
      <c r="M75" s="120">
        <v>100</v>
      </c>
      <c r="N75" s="120">
        <v>100</v>
      </c>
      <c r="O75" s="60" t="s">
        <v>77</v>
      </c>
      <c r="P75" s="132" t="s">
        <v>894</v>
      </c>
      <c r="Q75" s="131">
        <v>0</v>
      </c>
      <c r="R75" s="106"/>
      <c r="S75" s="106"/>
      <c r="T75" s="106"/>
    </row>
    <row r="76" spans="1:20" ht="38.25" hidden="1" x14ac:dyDescent="0.25">
      <c r="A76" s="381"/>
      <c r="B76" s="381"/>
      <c r="C76" s="381"/>
      <c r="D76" s="381"/>
      <c r="E76" s="381"/>
      <c r="F76" s="381"/>
      <c r="G76" s="7" t="s">
        <v>97</v>
      </c>
      <c r="H76" s="119" t="s">
        <v>14</v>
      </c>
      <c r="I76" s="101">
        <v>1</v>
      </c>
      <c r="J76" s="119" t="s">
        <v>15</v>
      </c>
      <c r="K76" s="120">
        <v>1</v>
      </c>
      <c r="L76" s="120">
        <v>1</v>
      </c>
      <c r="M76" s="120">
        <v>1</v>
      </c>
      <c r="N76" s="120">
        <v>1</v>
      </c>
      <c r="O76" s="60" t="s">
        <v>77</v>
      </c>
      <c r="P76" s="132" t="s">
        <v>895</v>
      </c>
      <c r="Q76" s="133">
        <v>47250000</v>
      </c>
      <c r="R76" s="134" t="s">
        <v>896</v>
      </c>
      <c r="S76" s="135" t="s">
        <v>897</v>
      </c>
      <c r="T76" s="136">
        <v>47250000</v>
      </c>
    </row>
    <row r="77" spans="1:20" ht="32.25" hidden="1" customHeight="1" x14ac:dyDescent="0.25">
      <c r="A77" s="381"/>
      <c r="B77" s="381"/>
      <c r="C77" s="381"/>
      <c r="D77" s="381"/>
      <c r="E77" s="381"/>
      <c r="F77" s="381"/>
      <c r="G77" s="7" t="s">
        <v>898</v>
      </c>
      <c r="H77" s="119" t="s">
        <v>23</v>
      </c>
      <c r="I77" s="101">
        <v>100</v>
      </c>
      <c r="J77" s="129" t="s">
        <v>20</v>
      </c>
      <c r="K77" s="120">
        <v>100</v>
      </c>
      <c r="L77" s="120">
        <v>100</v>
      </c>
      <c r="M77" s="120">
        <v>100</v>
      </c>
      <c r="N77" s="120">
        <v>100</v>
      </c>
      <c r="O77" s="60" t="s">
        <v>77</v>
      </c>
      <c r="P77" s="130" t="s">
        <v>899</v>
      </c>
      <c r="Q77" s="137">
        <v>0</v>
      </c>
      <c r="R77" s="106"/>
      <c r="S77" s="135"/>
      <c r="T77" s="136"/>
    </row>
    <row r="78" spans="1:20" ht="22.5" hidden="1" customHeight="1" x14ac:dyDescent="0.25">
      <c r="A78" s="381"/>
      <c r="B78" s="381"/>
      <c r="C78" s="381"/>
      <c r="D78" s="381"/>
      <c r="E78" s="381"/>
      <c r="F78" s="381"/>
      <c r="G78" s="7" t="s">
        <v>898</v>
      </c>
      <c r="H78" s="119" t="s">
        <v>23</v>
      </c>
      <c r="I78" s="101">
        <v>100</v>
      </c>
      <c r="J78" s="129" t="s">
        <v>20</v>
      </c>
      <c r="K78" s="120">
        <v>100</v>
      </c>
      <c r="L78" s="120">
        <v>100</v>
      </c>
      <c r="M78" s="120">
        <v>100</v>
      </c>
      <c r="N78" s="120">
        <v>100</v>
      </c>
      <c r="O78" s="60" t="s">
        <v>77</v>
      </c>
      <c r="P78" s="132" t="s">
        <v>900</v>
      </c>
      <c r="Q78" s="133">
        <v>98750000</v>
      </c>
      <c r="R78" s="106"/>
      <c r="S78" s="135"/>
      <c r="T78" s="136"/>
    </row>
    <row r="79" spans="1:20" ht="27" hidden="1" x14ac:dyDescent="0.25">
      <c r="A79" s="381"/>
      <c r="B79" s="381"/>
      <c r="C79" s="381"/>
      <c r="D79" s="381"/>
      <c r="E79" s="381"/>
      <c r="F79" s="381"/>
      <c r="G79" s="7" t="s">
        <v>898</v>
      </c>
      <c r="H79" s="119" t="s">
        <v>23</v>
      </c>
      <c r="I79" s="101">
        <v>100</v>
      </c>
      <c r="J79" s="129" t="s">
        <v>20</v>
      </c>
      <c r="K79" s="120">
        <v>100</v>
      </c>
      <c r="L79" s="120">
        <v>100</v>
      </c>
      <c r="M79" s="120">
        <v>100</v>
      </c>
      <c r="N79" s="120">
        <v>100</v>
      </c>
      <c r="O79" s="60" t="s">
        <v>77</v>
      </c>
      <c r="P79" s="132" t="s">
        <v>901</v>
      </c>
      <c r="Q79" s="133">
        <v>35000000</v>
      </c>
      <c r="R79" s="106"/>
      <c r="S79" s="135"/>
      <c r="T79" s="136"/>
    </row>
    <row r="80" spans="1:20" ht="51.75" hidden="1" customHeight="1" x14ac:dyDescent="0.25">
      <c r="A80" s="44">
        <v>1</v>
      </c>
      <c r="B80" s="44" t="s">
        <v>9</v>
      </c>
      <c r="C80" s="44">
        <v>4</v>
      </c>
      <c r="D80" s="44" t="s">
        <v>73</v>
      </c>
      <c r="E80" s="44" t="s">
        <v>94</v>
      </c>
      <c r="F80" s="44" t="s">
        <v>98</v>
      </c>
      <c r="G80" s="107" t="s">
        <v>99</v>
      </c>
      <c r="H80" s="108" t="s">
        <v>14</v>
      </c>
      <c r="I80" s="109">
        <v>52</v>
      </c>
      <c r="J80" s="108" t="s">
        <v>20</v>
      </c>
      <c r="K80" s="138">
        <v>10</v>
      </c>
      <c r="L80" s="138">
        <v>14</v>
      </c>
      <c r="M80" s="138">
        <v>14</v>
      </c>
      <c r="N80" s="138">
        <v>14</v>
      </c>
      <c r="O80" s="111" t="s">
        <v>77</v>
      </c>
      <c r="P80" s="139" t="s">
        <v>902</v>
      </c>
      <c r="Q80" s="140">
        <v>0</v>
      </c>
      <c r="R80" s="118" t="s">
        <v>903</v>
      </c>
      <c r="S80" s="118"/>
      <c r="T80" s="118"/>
    </row>
    <row r="81" spans="1:20" ht="36.950000000000003" hidden="1" customHeight="1" x14ac:dyDescent="0.25">
      <c r="A81" s="381">
        <v>1</v>
      </c>
      <c r="B81" s="381" t="s">
        <v>9</v>
      </c>
      <c r="C81" s="381">
        <v>4</v>
      </c>
      <c r="D81" s="381" t="s">
        <v>73</v>
      </c>
      <c r="E81" s="381" t="s">
        <v>100</v>
      </c>
      <c r="F81" s="381" t="s">
        <v>101</v>
      </c>
      <c r="G81" s="7" t="s">
        <v>102</v>
      </c>
      <c r="H81" s="119" t="s">
        <v>14</v>
      </c>
      <c r="I81" s="101">
        <v>4</v>
      </c>
      <c r="J81" s="119" t="s">
        <v>20</v>
      </c>
      <c r="K81" s="102">
        <v>1</v>
      </c>
      <c r="L81" s="102">
        <v>1</v>
      </c>
      <c r="M81" s="102">
        <v>1</v>
      </c>
      <c r="N81" s="102">
        <v>1</v>
      </c>
      <c r="O81" s="60" t="s">
        <v>77</v>
      </c>
      <c r="P81" s="90" t="s">
        <v>904</v>
      </c>
      <c r="Q81" s="133">
        <v>0</v>
      </c>
      <c r="R81" s="106" t="s">
        <v>903</v>
      </c>
      <c r="S81" s="106"/>
      <c r="T81" s="106"/>
    </row>
    <row r="82" spans="1:20" ht="34.5" hidden="1" customHeight="1" x14ac:dyDescent="0.25">
      <c r="A82" s="381"/>
      <c r="B82" s="381"/>
      <c r="C82" s="381"/>
      <c r="D82" s="381"/>
      <c r="E82" s="381"/>
      <c r="F82" s="381"/>
      <c r="G82" s="7" t="s">
        <v>103</v>
      </c>
      <c r="H82" s="119" t="s">
        <v>23</v>
      </c>
      <c r="I82" s="101">
        <v>100</v>
      </c>
      <c r="J82" s="129" t="s">
        <v>20</v>
      </c>
      <c r="K82" s="102">
        <v>100</v>
      </c>
      <c r="L82" s="102">
        <v>100</v>
      </c>
      <c r="M82" s="141">
        <v>100</v>
      </c>
      <c r="N82" s="141">
        <v>100</v>
      </c>
      <c r="O82" s="60" t="s">
        <v>77</v>
      </c>
      <c r="P82" s="132" t="s">
        <v>905</v>
      </c>
      <c r="Q82" s="103">
        <v>600</v>
      </c>
      <c r="R82" s="436" t="s">
        <v>906</v>
      </c>
      <c r="S82" s="437" t="s">
        <v>907</v>
      </c>
      <c r="T82" s="438">
        <v>513375867</v>
      </c>
    </row>
    <row r="83" spans="1:20" ht="32.25" hidden="1" customHeight="1" x14ac:dyDescent="0.25">
      <c r="A83" s="381"/>
      <c r="B83" s="381"/>
      <c r="C83" s="381"/>
      <c r="D83" s="381"/>
      <c r="E83" s="381"/>
      <c r="F83" s="381"/>
      <c r="G83" s="7" t="s">
        <v>103</v>
      </c>
      <c r="H83" s="142" t="s">
        <v>77</v>
      </c>
      <c r="I83" s="101">
        <v>100</v>
      </c>
      <c r="J83" s="129" t="s">
        <v>20</v>
      </c>
      <c r="K83" s="102">
        <v>100</v>
      </c>
      <c r="L83" s="102">
        <v>100</v>
      </c>
      <c r="M83" s="141">
        <v>100</v>
      </c>
      <c r="N83" s="141">
        <v>100</v>
      </c>
      <c r="O83" s="60" t="s">
        <v>77</v>
      </c>
      <c r="P83" s="90" t="s">
        <v>908</v>
      </c>
      <c r="Q83" s="103">
        <v>200</v>
      </c>
      <c r="R83" s="436"/>
      <c r="S83" s="437"/>
      <c r="T83" s="438"/>
    </row>
    <row r="84" spans="1:20" ht="27" hidden="1" x14ac:dyDescent="0.25">
      <c r="A84" s="381">
        <v>1</v>
      </c>
      <c r="B84" s="381" t="s">
        <v>9</v>
      </c>
      <c r="C84" s="381">
        <v>5</v>
      </c>
      <c r="D84" s="381" t="s">
        <v>104</v>
      </c>
      <c r="E84" s="381" t="s">
        <v>105</v>
      </c>
      <c r="F84" s="439" t="s">
        <v>106</v>
      </c>
      <c r="G84" s="107" t="s">
        <v>107</v>
      </c>
      <c r="H84" s="108" t="s">
        <v>14</v>
      </c>
      <c r="I84" s="109">
        <v>40</v>
      </c>
      <c r="J84" s="108" t="s">
        <v>20</v>
      </c>
      <c r="K84" s="110">
        <v>4</v>
      </c>
      <c r="L84" s="110">
        <v>12</v>
      </c>
      <c r="M84" s="110">
        <v>12</v>
      </c>
      <c r="N84" s="110">
        <v>12</v>
      </c>
      <c r="O84" s="111" t="s">
        <v>77</v>
      </c>
      <c r="P84" s="127" t="s">
        <v>909</v>
      </c>
      <c r="Q84" s="143">
        <v>12000000</v>
      </c>
      <c r="R84" s="144" t="s">
        <v>910</v>
      </c>
      <c r="S84" s="145" t="s">
        <v>911</v>
      </c>
      <c r="T84" s="146">
        <v>12160312</v>
      </c>
    </row>
    <row r="85" spans="1:20" ht="27" hidden="1" x14ac:dyDescent="0.25">
      <c r="A85" s="381"/>
      <c r="B85" s="381"/>
      <c r="C85" s="381"/>
      <c r="D85" s="381"/>
      <c r="E85" s="381"/>
      <c r="F85" s="439"/>
      <c r="G85" s="107" t="s">
        <v>107</v>
      </c>
      <c r="H85" s="108" t="s">
        <v>14</v>
      </c>
      <c r="I85" s="109">
        <v>40</v>
      </c>
      <c r="J85" s="108" t="s">
        <v>20</v>
      </c>
      <c r="K85" s="110">
        <v>4</v>
      </c>
      <c r="L85" s="110">
        <v>12</v>
      </c>
      <c r="M85" s="110">
        <v>12</v>
      </c>
      <c r="N85" s="110">
        <v>12</v>
      </c>
      <c r="O85" s="111" t="s">
        <v>77</v>
      </c>
      <c r="P85" s="117" t="s">
        <v>912</v>
      </c>
      <c r="Q85" s="92">
        <v>25000000</v>
      </c>
      <c r="R85" s="118"/>
      <c r="S85" s="118"/>
      <c r="T85" s="118"/>
    </row>
    <row r="86" spans="1:20" ht="33.75" hidden="1" x14ac:dyDescent="0.25">
      <c r="A86" s="381"/>
      <c r="B86" s="381"/>
      <c r="C86" s="381"/>
      <c r="D86" s="381"/>
      <c r="E86" s="381"/>
      <c r="F86" s="439"/>
      <c r="G86" s="147" t="s">
        <v>108</v>
      </c>
      <c r="H86" s="108" t="s">
        <v>23</v>
      </c>
      <c r="I86" s="109">
        <v>100</v>
      </c>
      <c r="J86" s="148" t="s">
        <v>20</v>
      </c>
      <c r="K86" s="110">
        <v>100</v>
      </c>
      <c r="L86" s="110">
        <v>100</v>
      </c>
      <c r="M86" s="110">
        <v>100</v>
      </c>
      <c r="N86" s="110">
        <v>100</v>
      </c>
      <c r="O86" s="111" t="s">
        <v>77</v>
      </c>
      <c r="P86" s="117" t="s">
        <v>913</v>
      </c>
      <c r="Q86" s="92">
        <v>56839688</v>
      </c>
      <c r="R86" s="118"/>
      <c r="S86" s="118"/>
      <c r="T86" s="118"/>
    </row>
    <row r="87" spans="1:20" ht="27" hidden="1" x14ac:dyDescent="0.25">
      <c r="A87" s="381"/>
      <c r="B87" s="381"/>
      <c r="C87" s="381"/>
      <c r="D87" s="381"/>
      <c r="E87" s="381"/>
      <c r="F87" s="439"/>
      <c r="G87" s="107" t="s">
        <v>109</v>
      </c>
      <c r="H87" s="108" t="s">
        <v>23</v>
      </c>
      <c r="I87" s="109">
        <v>100</v>
      </c>
      <c r="J87" s="148" t="s">
        <v>20</v>
      </c>
      <c r="K87" s="110">
        <v>100</v>
      </c>
      <c r="L87" s="110">
        <v>100</v>
      </c>
      <c r="M87" s="110">
        <v>100</v>
      </c>
      <c r="N87" s="110">
        <v>100</v>
      </c>
      <c r="O87" s="111" t="s">
        <v>77</v>
      </c>
      <c r="P87" s="117" t="s">
        <v>914</v>
      </c>
      <c r="Q87" s="92">
        <v>20000000</v>
      </c>
      <c r="R87" s="118"/>
      <c r="S87" s="118"/>
      <c r="T87" s="118"/>
    </row>
    <row r="88" spans="1:20" ht="27" hidden="1" x14ac:dyDescent="0.25">
      <c r="A88" s="381"/>
      <c r="B88" s="381"/>
      <c r="C88" s="381"/>
      <c r="D88" s="381"/>
      <c r="E88" s="381"/>
      <c r="F88" s="439"/>
      <c r="G88" s="107" t="s">
        <v>110</v>
      </c>
      <c r="H88" s="108" t="s">
        <v>14</v>
      </c>
      <c r="I88" s="109">
        <v>36</v>
      </c>
      <c r="J88" s="108" t="s">
        <v>20</v>
      </c>
      <c r="K88" s="110">
        <v>9</v>
      </c>
      <c r="L88" s="110">
        <v>9</v>
      </c>
      <c r="M88" s="110">
        <v>9</v>
      </c>
      <c r="N88" s="110">
        <v>9</v>
      </c>
      <c r="O88" s="111" t="s">
        <v>77</v>
      </c>
      <c r="P88" s="117" t="s">
        <v>915</v>
      </c>
      <c r="Q88" s="92">
        <v>1</v>
      </c>
      <c r="R88" s="118"/>
      <c r="S88" s="118"/>
      <c r="T88" s="118"/>
    </row>
    <row r="89" spans="1:20" ht="38.25" hidden="1" x14ac:dyDescent="0.25">
      <c r="A89" s="381">
        <v>1</v>
      </c>
      <c r="B89" s="381" t="s">
        <v>9</v>
      </c>
      <c r="C89" s="381">
        <v>5</v>
      </c>
      <c r="D89" s="381" t="s">
        <v>104</v>
      </c>
      <c r="E89" s="381" t="s">
        <v>111</v>
      </c>
      <c r="F89" s="435" t="s">
        <v>112</v>
      </c>
      <c r="G89" s="28" t="s">
        <v>113</v>
      </c>
      <c r="H89" s="119" t="s">
        <v>14</v>
      </c>
      <c r="I89" s="101">
        <v>7</v>
      </c>
      <c r="J89" s="119" t="s">
        <v>20</v>
      </c>
      <c r="K89" s="102">
        <v>1</v>
      </c>
      <c r="L89" s="102">
        <v>2</v>
      </c>
      <c r="M89" s="102">
        <v>2</v>
      </c>
      <c r="N89" s="102">
        <v>2</v>
      </c>
      <c r="O89" s="60" t="s">
        <v>77</v>
      </c>
      <c r="P89" s="90" t="s">
        <v>916</v>
      </c>
      <c r="Q89" s="149">
        <v>5000000</v>
      </c>
      <c r="R89" s="90" t="s">
        <v>917</v>
      </c>
      <c r="S89" s="106"/>
      <c r="T89" s="106">
        <v>0</v>
      </c>
    </row>
    <row r="90" spans="1:20" ht="38.25" hidden="1" x14ac:dyDescent="0.25">
      <c r="A90" s="381"/>
      <c r="B90" s="381"/>
      <c r="C90" s="381"/>
      <c r="D90" s="381"/>
      <c r="E90" s="381"/>
      <c r="F90" s="435"/>
      <c r="G90" s="28" t="s">
        <v>114</v>
      </c>
      <c r="H90" s="119" t="s">
        <v>14</v>
      </c>
      <c r="I90" s="101">
        <v>4</v>
      </c>
      <c r="J90" s="119" t="s">
        <v>20</v>
      </c>
      <c r="K90" s="102">
        <v>1</v>
      </c>
      <c r="L90" s="102">
        <v>1</v>
      </c>
      <c r="M90" s="102">
        <v>1</v>
      </c>
      <c r="N90" s="102">
        <v>1</v>
      </c>
      <c r="O90" s="60" t="s">
        <v>77</v>
      </c>
      <c r="P90" s="90" t="s">
        <v>918</v>
      </c>
      <c r="Q90" s="149">
        <v>95000000</v>
      </c>
      <c r="R90" s="90" t="s">
        <v>919</v>
      </c>
      <c r="S90" s="106"/>
      <c r="T90" s="106">
        <v>0</v>
      </c>
    </row>
    <row r="91" spans="1:20" ht="27.75" hidden="1" customHeight="1" x14ac:dyDescent="0.25">
      <c r="A91" s="3">
        <v>2</v>
      </c>
      <c r="B91" s="44" t="s">
        <v>115</v>
      </c>
      <c r="C91" s="3">
        <v>6</v>
      </c>
      <c r="D91" s="44" t="s">
        <v>116</v>
      </c>
      <c r="E91" s="49" t="s">
        <v>117</v>
      </c>
      <c r="F91" s="432" t="s">
        <v>920</v>
      </c>
      <c r="G91" s="15" t="s">
        <v>118</v>
      </c>
      <c r="H91" s="58" t="s">
        <v>119</v>
      </c>
      <c r="I91" s="59">
        <v>25</v>
      </c>
      <c r="J91" s="46" t="s">
        <v>20</v>
      </c>
      <c r="K91" s="150">
        <v>0.8</v>
      </c>
      <c r="L91" s="20">
        <v>7.5</v>
      </c>
      <c r="M91" s="20">
        <v>12.5</v>
      </c>
      <c r="N91" s="20">
        <f>3.04+1.16</f>
        <v>4.2</v>
      </c>
      <c r="O91" s="151" t="s">
        <v>120</v>
      </c>
      <c r="P91" s="73"/>
      <c r="Q91" s="152"/>
      <c r="R91" s="73"/>
      <c r="S91" s="73"/>
      <c r="T91" s="73"/>
    </row>
    <row r="92" spans="1:20" ht="27.75" hidden="1" customHeight="1" x14ac:dyDescent="0.25">
      <c r="A92" s="3">
        <v>2</v>
      </c>
      <c r="B92" s="44" t="s">
        <v>115</v>
      </c>
      <c r="C92" s="3">
        <v>6</v>
      </c>
      <c r="D92" s="44" t="s">
        <v>116</v>
      </c>
      <c r="E92" s="49" t="s">
        <v>117</v>
      </c>
      <c r="F92" s="432"/>
      <c r="G92" s="153" t="s">
        <v>124</v>
      </c>
      <c r="H92" s="58" t="s">
        <v>119</v>
      </c>
      <c r="I92" s="59">
        <v>110</v>
      </c>
      <c r="J92" s="59" t="s">
        <v>20</v>
      </c>
      <c r="K92" s="150">
        <v>2</v>
      </c>
      <c r="L92" s="20">
        <v>22</v>
      </c>
      <c r="M92" s="20">
        <v>55</v>
      </c>
      <c r="N92" s="20">
        <v>31</v>
      </c>
      <c r="O92" s="151" t="s">
        <v>120</v>
      </c>
      <c r="P92" s="73"/>
      <c r="Q92" s="152"/>
      <c r="R92" s="73"/>
      <c r="S92" s="73"/>
      <c r="T92" s="73"/>
    </row>
    <row r="93" spans="1:20" ht="27.75" hidden="1" customHeight="1" x14ac:dyDescent="0.25">
      <c r="A93" s="3">
        <v>2</v>
      </c>
      <c r="B93" s="44" t="s">
        <v>115</v>
      </c>
      <c r="C93" s="3">
        <v>6</v>
      </c>
      <c r="D93" s="44" t="s">
        <v>116</v>
      </c>
      <c r="E93" s="49" t="s">
        <v>117</v>
      </c>
      <c r="F93" s="432"/>
      <c r="G93" s="15" t="s">
        <v>126</v>
      </c>
      <c r="H93" s="58" t="s">
        <v>119</v>
      </c>
      <c r="I93" s="59">
        <v>5</v>
      </c>
      <c r="J93" s="46" t="s">
        <v>20</v>
      </c>
      <c r="K93" s="21">
        <v>0</v>
      </c>
      <c r="L93" s="23">
        <v>1</v>
      </c>
      <c r="M93" s="20">
        <v>2.5</v>
      </c>
      <c r="N93" s="20">
        <v>1.5</v>
      </c>
      <c r="O93" s="151" t="s">
        <v>120</v>
      </c>
      <c r="P93" s="73"/>
      <c r="Q93" s="152"/>
      <c r="R93" s="73"/>
      <c r="S93" s="73"/>
      <c r="T93" s="73"/>
    </row>
    <row r="94" spans="1:20" ht="27.75" hidden="1" customHeight="1" x14ac:dyDescent="0.25">
      <c r="A94" s="3">
        <v>2</v>
      </c>
      <c r="B94" s="44" t="s">
        <v>115</v>
      </c>
      <c r="C94" s="3">
        <v>6</v>
      </c>
      <c r="D94" s="44" t="s">
        <v>116</v>
      </c>
      <c r="E94" s="49" t="s">
        <v>117</v>
      </c>
      <c r="F94" s="432"/>
      <c r="G94" s="15" t="s">
        <v>127</v>
      </c>
      <c r="H94" s="58" t="s">
        <v>119</v>
      </c>
      <c r="I94" s="59">
        <v>30</v>
      </c>
      <c r="J94" s="59" t="s">
        <v>20</v>
      </c>
      <c r="K94" s="154">
        <v>3</v>
      </c>
      <c r="L94" s="23">
        <v>9</v>
      </c>
      <c r="M94" s="23">
        <v>12</v>
      </c>
      <c r="N94" s="23">
        <f>4.26+1.74</f>
        <v>6</v>
      </c>
      <c r="O94" s="151" t="s">
        <v>120</v>
      </c>
      <c r="P94" s="73"/>
      <c r="Q94" s="152"/>
      <c r="R94" s="73"/>
      <c r="S94" s="73"/>
      <c r="T94" s="73"/>
    </row>
    <row r="95" spans="1:20" ht="45" hidden="1" x14ac:dyDescent="0.25">
      <c r="A95" s="3">
        <v>2</v>
      </c>
      <c r="B95" s="44" t="s">
        <v>115</v>
      </c>
      <c r="C95" s="3">
        <v>6</v>
      </c>
      <c r="D95" s="44" t="s">
        <v>116</v>
      </c>
      <c r="E95" s="49" t="s">
        <v>117</v>
      </c>
      <c r="F95" s="155" t="s">
        <v>920</v>
      </c>
      <c r="G95" s="8" t="s">
        <v>131</v>
      </c>
      <c r="H95" s="58" t="s">
        <v>14</v>
      </c>
      <c r="I95" s="59">
        <v>2000</v>
      </c>
      <c r="J95" s="59" t="s">
        <v>20</v>
      </c>
      <c r="K95" s="154">
        <v>200</v>
      </c>
      <c r="L95" s="23">
        <v>600</v>
      </c>
      <c r="M95" s="23">
        <v>800</v>
      </c>
      <c r="N95" s="23">
        <f>230+170</f>
        <v>400</v>
      </c>
      <c r="O95" s="151" t="s">
        <v>120</v>
      </c>
      <c r="P95" s="73"/>
      <c r="Q95" s="152"/>
      <c r="R95" s="73"/>
      <c r="S95" s="73"/>
      <c r="T95" s="73"/>
    </row>
    <row r="96" spans="1:20" ht="30" hidden="1" customHeight="1" x14ac:dyDescent="0.25">
      <c r="A96" s="3">
        <v>2</v>
      </c>
      <c r="B96" s="44" t="s">
        <v>115</v>
      </c>
      <c r="C96" s="3">
        <v>6</v>
      </c>
      <c r="D96" s="44" t="s">
        <v>116</v>
      </c>
      <c r="E96" s="49" t="s">
        <v>117</v>
      </c>
      <c r="F96" s="433" t="s">
        <v>921</v>
      </c>
      <c r="G96" s="15" t="s">
        <v>121</v>
      </c>
      <c r="H96" s="58" t="s">
        <v>119</v>
      </c>
      <c r="I96" s="59">
        <v>3</v>
      </c>
      <c r="J96" s="46" t="s">
        <v>20</v>
      </c>
      <c r="K96" s="156">
        <v>1</v>
      </c>
      <c r="L96" s="20">
        <v>0.6</v>
      </c>
      <c r="M96" s="20">
        <v>0.5</v>
      </c>
      <c r="N96" s="20">
        <v>0.9</v>
      </c>
      <c r="O96" s="151" t="s">
        <v>120</v>
      </c>
      <c r="P96" s="73"/>
      <c r="Q96" s="152"/>
      <c r="R96" s="73"/>
      <c r="S96" s="73"/>
      <c r="T96" s="73"/>
    </row>
    <row r="97" spans="1:20" ht="45" hidden="1" x14ac:dyDescent="0.25">
      <c r="A97" s="3">
        <v>2</v>
      </c>
      <c r="B97" s="44" t="s">
        <v>115</v>
      </c>
      <c r="C97" s="3">
        <v>6</v>
      </c>
      <c r="D97" s="44" t="s">
        <v>116</v>
      </c>
      <c r="E97" s="49" t="s">
        <v>117</v>
      </c>
      <c r="F97" s="433"/>
      <c r="G97" s="15" t="s">
        <v>125</v>
      </c>
      <c r="H97" s="58" t="s">
        <v>14</v>
      </c>
      <c r="I97" s="59">
        <v>5</v>
      </c>
      <c r="J97" s="46" t="s">
        <v>20</v>
      </c>
      <c r="K97" s="157">
        <v>1</v>
      </c>
      <c r="L97" s="23">
        <v>2</v>
      </c>
      <c r="M97" s="23">
        <v>1</v>
      </c>
      <c r="N97" s="23">
        <v>1</v>
      </c>
      <c r="O97" s="151" t="s">
        <v>120</v>
      </c>
      <c r="P97" s="73"/>
      <c r="Q97" s="152"/>
      <c r="R97" s="73"/>
      <c r="S97" s="73"/>
      <c r="T97" s="73"/>
    </row>
    <row r="98" spans="1:20" ht="45" hidden="1" x14ac:dyDescent="0.25">
      <c r="A98" s="3">
        <v>2</v>
      </c>
      <c r="B98" s="44" t="s">
        <v>115</v>
      </c>
      <c r="C98" s="3">
        <v>6</v>
      </c>
      <c r="D98" s="44" t="s">
        <v>116</v>
      </c>
      <c r="E98" s="49" t="s">
        <v>117</v>
      </c>
      <c r="F98" s="433"/>
      <c r="G98" s="15" t="s">
        <v>128</v>
      </c>
      <c r="H98" s="58" t="s">
        <v>119</v>
      </c>
      <c r="I98" s="59">
        <v>2.1</v>
      </c>
      <c r="J98" s="59" t="s">
        <v>20</v>
      </c>
      <c r="K98" s="156">
        <v>1.3</v>
      </c>
      <c r="L98" s="20">
        <v>0.49</v>
      </c>
      <c r="M98" s="20">
        <v>0.2</v>
      </c>
      <c r="N98" s="20">
        <v>0.11</v>
      </c>
      <c r="O98" s="151" t="s">
        <v>120</v>
      </c>
      <c r="P98" s="73"/>
      <c r="Q98" s="152"/>
      <c r="R98" s="73"/>
      <c r="S98" s="73"/>
      <c r="T98" s="73"/>
    </row>
    <row r="99" spans="1:20" ht="45" hidden="1" x14ac:dyDescent="0.25">
      <c r="A99" s="3">
        <v>2</v>
      </c>
      <c r="B99" s="44" t="s">
        <v>115</v>
      </c>
      <c r="C99" s="3">
        <v>6</v>
      </c>
      <c r="D99" s="44" t="s">
        <v>116</v>
      </c>
      <c r="E99" s="49" t="s">
        <v>117</v>
      </c>
      <c r="F99" s="433"/>
      <c r="G99" s="15" t="s">
        <v>129</v>
      </c>
      <c r="H99" s="58" t="s">
        <v>14</v>
      </c>
      <c r="I99" s="59">
        <v>5</v>
      </c>
      <c r="J99" s="59" t="s">
        <v>37</v>
      </c>
      <c r="K99" s="23">
        <v>0</v>
      </c>
      <c r="L99" s="23">
        <v>2</v>
      </c>
      <c r="M99" s="23">
        <v>2</v>
      </c>
      <c r="N99" s="23">
        <v>1</v>
      </c>
      <c r="O99" s="151" t="s">
        <v>120</v>
      </c>
      <c r="P99" s="73"/>
      <c r="Q99" s="152"/>
      <c r="R99" s="73"/>
      <c r="S99" s="73"/>
      <c r="T99" s="73"/>
    </row>
    <row r="100" spans="1:20" ht="45" hidden="1" x14ac:dyDescent="0.25">
      <c r="A100" s="3">
        <v>2</v>
      </c>
      <c r="B100" s="44" t="s">
        <v>115</v>
      </c>
      <c r="C100" s="3">
        <v>6</v>
      </c>
      <c r="D100" s="44" t="s">
        <v>116</v>
      </c>
      <c r="E100" s="49" t="s">
        <v>117</v>
      </c>
      <c r="F100" s="433"/>
      <c r="G100" s="15" t="s">
        <v>130</v>
      </c>
      <c r="H100" s="58" t="s">
        <v>119</v>
      </c>
      <c r="I100" s="59">
        <v>1.4</v>
      </c>
      <c r="J100" s="59" t="s">
        <v>20</v>
      </c>
      <c r="K100" s="23">
        <v>0</v>
      </c>
      <c r="L100" s="20">
        <v>0.5</v>
      </c>
      <c r="M100" s="20">
        <f>0.7-0.22</f>
        <v>0.48</v>
      </c>
      <c r="N100" s="20">
        <v>0.42</v>
      </c>
      <c r="O100" s="151" t="s">
        <v>120</v>
      </c>
      <c r="P100" s="73"/>
      <c r="Q100" s="152"/>
      <c r="R100" s="73"/>
      <c r="S100" s="73"/>
      <c r="T100" s="73"/>
    </row>
    <row r="101" spans="1:20" ht="45" hidden="1" x14ac:dyDescent="0.25">
      <c r="A101" s="3">
        <v>2</v>
      </c>
      <c r="B101" s="44" t="s">
        <v>115</v>
      </c>
      <c r="C101" s="3">
        <v>6</v>
      </c>
      <c r="D101" s="44" t="s">
        <v>116</v>
      </c>
      <c r="E101" s="49" t="s">
        <v>117</v>
      </c>
      <c r="F101" s="22" t="s">
        <v>122</v>
      </c>
      <c r="G101" s="8" t="s">
        <v>123</v>
      </c>
      <c r="H101" s="58" t="s">
        <v>119</v>
      </c>
      <c r="I101" s="59">
        <v>0.5</v>
      </c>
      <c r="J101" s="46" t="s">
        <v>20</v>
      </c>
      <c r="K101" s="21">
        <v>0</v>
      </c>
      <c r="L101" s="21">
        <v>0</v>
      </c>
      <c r="M101" s="20">
        <v>0</v>
      </c>
      <c r="N101" s="20">
        <v>0.5</v>
      </c>
      <c r="O101" s="151" t="s">
        <v>120</v>
      </c>
      <c r="P101" s="73"/>
      <c r="Q101" s="152"/>
      <c r="R101" s="73"/>
      <c r="S101" s="73"/>
      <c r="T101" s="73"/>
    </row>
    <row r="102" spans="1:20" s="24" customFormat="1" ht="30" hidden="1" customHeight="1" x14ac:dyDescent="0.25">
      <c r="A102" s="434">
        <v>2</v>
      </c>
      <c r="B102" s="434" t="s">
        <v>115</v>
      </c>
      <c r="C102" s="434">
        <v>6</v>
      </c>
      <c r="D102" s="434" t="s">
        <v>116</v>
      </c>
      <c r="E102" s="434" t="s">
        <v>117</v>
      </c>
      <c r="F102" s="434" t="s">
        <v>132</v>
      </c>
      <c r="G102" s="147" t="s">
        <v>133</v>
      </c>
      <c r="H102" s="108" t="s">
        <v>14</v>
      </c>
      <c r="I102" s="109">
        <v>2</v>
      </c>
      <c r="J102" s="158" t="s">
        <v>20</v>
      </c>
      <c r="K102" s="110">
        <v>1</v>
      </c>
      <c r="L102" s="110"/>
      <c r="M102" s="110">
        <v>1</v>
      </c>
      <c r="N102" s="159"/>
      <c r="O102" s="160" t="s">
        <v>134</v>
      </c>
      <c r="P102" s="161" t="s">
        <v>922</v>
      </c>
      <c r="Q102" s="113">
        <v>600</v>
      </c>
      <c r="R102" s="162" t="s">
        <v>923</v>
      </c>
      <c r="S102" s="163" t="s">
        <v>924</v>
      </c>
      <c r="T102" s="164">
        <v>0</v>
      </c>
    </row>
    <row r="103" spans="1:20" s="24" customFormat="1" ht="30" hidden="1" customHeight="1" x14ac:dyDescent="0.25">
      <c r="A103" s="434"/>
      <c r="B103" s="434"/>
      <c r="C103" s="434"/>
      <c r="D103" s="434"/>
      <c r="E103" s="434"/>
      <c r="F103" s="434"/>
      <c r="G103" s="147" t="s">
        <v>133</v>
      </c>
      <c r="H103" s="158" t="s">
        <v>134</v>
      </c>
      <c r="I103" s="109"/>
      <c r="J103" s="158"/>
      <c r="K103" s="110">
        <v>1</v>
      </c>
      <c r="L103" s="110"/>
      <c r="M103" s="110">
        <v>1</v>
      </c>
      <c r="N103" s="159"/>
      <c r="O103" s="160" t="s">
        <v>134</v>
      </c>
      <c r="P103" s="161" t="s">
        <v>925</v>
      </c>
      <c r="Q103" s="165"/>
      <c r="R103" s="118"/>
      <c r="S103" s="118"/>
      <c r="T103" s="118"/>
    </row>
    <row r="104" spans="1:20" ht="27" hidden="1" x14ac:dyDescent="0.25">
      <c r="A104" s="434"/>
      <c r="B104" s="434"/>
      <c r="C104" s="434"/>
      <c r="D104" s="434"/>
      <c r="E104" s="434"/>
      <c r="F104" s="434"/>
      <c r="G104" s="166" t="s">
        <v>135</v>
      </c>
      <c r="H104" s="108" t="s">
        <v>14</v>
      </c>
      <c r="I104" s="109">
        <v>4</v>
      </c>
      <c r="J104" s="109" t="s">
        <v>20</v>
      </c>
      <c r="K104" s="110">
        <v>1</v>
      </c>
      <c r="L104" s="110">
        <v>1</v>
      </c>
      <c r="M104" s="110">
        <v>1</v>
      </c>
      <c r="N104" s="110">
        <v>1</v>
      </c>
      <c r="O104" s="160" t="s">
        <v>134</v>
      </c>
      <c r="P104" s="167" t="s">
        <v>926</v>
      </c>
      <c r="Q104" s="116">
        <v>1200</v>
      </c>
      <c r="R104" s="118"/>
      <c r="S104" s="118"/>
      <c r="T104" s="118"/>
    </row>
    <row r="105" spans="1:20" ht="25.5" hidden="1" x14ac:dyDescent="0.25">
      <c r="A105" s="434"/>
      <c r="B105" s="434"/>
      <c r="C105" s="434"/>
      <c r="D105" s="434"/>
      <c r="E105" s="434"/>
      <c r="F105" s="434"/>
      <c r="G105" s="166" t="s">
        <v>136</v>
      </c>
      <c r="H105" s="108" t="s">
        <v>14</v>
      </c>
      <c r="I105" s="109">
        <v>1</v>
      </c>
      <c r="J105" s="109" t="s">
        <v>137</v>
      </c>
      <c r="K105" s="110"/>
      <c r="L105" s="110">
        <v>1</v>
      </c>
      <c r="M105" s="159"/>
      <c r="N105" s="159"/>
      <c r="O105" s="160" t="s">
        <v>134</v>
      </c>
      <c r="P105" s="161" t="s">
        <v>927</v>
      </c>
      <c r="Q105" s="168">
        <v>0</v>
      </c>
      <c r="R105" s="118"/>
      <c r="S105" s="118"/>
      <c r="T105" s="118"/>
    </row>
    <row r="106" spans="1:20" ht="25.5" hidden="1" x14ac:dyDescent="0.25">
      <c r="A106" s="434"/>
      <c r="B106" s="434"/>
      <c r="C106" s="434"/>
      <c r="D106" s="434"/>
      <c r="E106" s="434"/>
      <c r="F106" s="434"/>
      <c r="G106" s="166" t="s">
        <v>138</v>
      </c>
      <c r="H106" s="108" t="s">
        <v>14</v>
      </c>
      <c r="I106" s="109">
        <v>1</v>
      </c>
      <c r="J106" s="109" t="s">
        <v>15</v>
      </c>
      <c r="K106" s="159"/>
      <c r="L106" s="110">
        <v>1</v>
      </c>
      <c r="M106" s="159"/>
      <c r="N106" s="159"/>
      <c r="O106" s="160" t="s">
        <v>134</v>
      </c>
      <c r="P106" s="161" t="s">
        <v>928</v>
      </c>
      <c r="Q106" s="168">
        <v>0</v>
      </c>
      <c r="R106" s="118"/>
      <c r="S106" s="118"/>
      <c r="T106" s="118"/>
    </row>
    <row r="107" spans="1:20" ht="27" hidden="1" x14ac:dyDescent="0.25">
      <c r="A107" s="434"/>
      <c r="B107" s="434"/>
      <c r="C107" s="434"/>
      <c r="D107" s="434"/>
      <c r="E107" s="434"/>
      <c r="F107" s="434"/>
      <c r="G107" s="166" t="s">
        <v>139</v>
      </c>
      <c r="H107" s="108" t="s">
        <v>14</v>
      </c>
      <c r="I107" s="109">
        <v>20</v>
      </c>
      <c r="J107" s="109" t="s">
        <v>20</v>
      </c>
      <c r="K107" s="159"/>
      <c r="L107" s="159"/>
      <c r="M107" s="110">
        <v>10</v>
      </c>
      <c r="N107" s="110">
        <v>10</v>
      </c>
      <c r="O107" s="160" t="s">
        <v>134</v>
      </c>
      <c r="P107" s="161" t="s">
        <v>929</v>
      </c>
      <c r="Q107" s="168">
        <v>0</v>
      </c>
      <c r="R107" s="118"/>
      <c r="S107" s="118"/>
      <c r="T107" s="118"/>
    </row>
    <row r="108" spans="1:20" ht="27" hidden="1" x14ac:dyDescent="0.25">
      <c r="A108" s="434"/>
      <c r="B108" s="434"/>
      <c r="C108" s="434"/>
      <c r="D108" s="434"/>
      <c r="E108" s="434"/>
      <c r="F108" s="434"/>
      <c r="G108" s="166" t="s">
        <v>140</v>
      </c>
      <c r="H108" s="108" t="s">
        <v>14</v>
      </c>
      <c r="I108" s="109">
        <v>1</v>
      </c>
      <c r="J108" s="109" t="s">
        <v>20</v>
      </c>
      <c r="K108" s="159"/>
      <c r="L108" s="110">
        <v>1</v>
      </c>
      <c r="M108" s="159"/>
      <c r="N108" s="159"/>
      <c r="O108" s="160" t="s">
        <v>134</v>
      </c>
      <c r="P108" s="161" t="s">
        <v>930</v>
      </c>
      <c r="Q108" s="168">
        <v>0</v>
      </c>
      <c r="R108" s="118"/>
      <c r="S108" s="118"/>
      <c r="T108" s="118"/>
    </row>
    <row r="109" spans="1:20" ht="27" hidden="1" x14ac:dyDescent="0.25">
      <c r="A109" s="434"/>
      <c r="B109" s="434"/>
      <c r="C109" s="434"/>
      <c r="D109" s="434"/>
      <c r="E109" s="434"/>
      <c r="F109" s="434"/>
      <c r="G109" s="166" t="s">
        <v>141</v>
      </c>
      <c r="H109" s="108" t="s">
        <v>14</v>
      </c>
      <c r="I109" s="109">
        <v>1</v>
      </c>
      <c r="J109" s="109" t="s">
        <v>20</v>
      </c>
      <c r="K109" s="159"/>
      <c r="L109" s="110">
        <v>1</v>
      </c>
      <c r="M109" s="159"/>
      <c r="N109" s="159"/>
      <c r="O109" s="160" t="s">
        <v>134</v>
      </c>
      <c r="P109" s="161" t="s">
        <v>931</v>
      </c>
      <c r="Q109" s="168">
        <v>0</v>
      </c>
      <c r="R109" s="118"/>
      <c r="S109" s="118"/>
      <c r="T109" s="118"/>
    </row>
    <row r="110" spans="1:20" s="29" customFormat="1" ht="45" hidden="1" x14ac:dyDescent="0.25">
      <c r="A110" s="430">
        <v>2</v>
      </c>
      <c r="B110" s="431" t="s">
        <v>115</v>
      </c>
      <c r="C110" s="431">
        <v>6</v>
      </c>
      <c r="D110" s="431" t="s">
        <v>116</v>
      </c>
      <c r="E110" s="431" t="s">
        <v>117</v>
      </c>
      <c r="F110" s="431" t="s">
        <v>142</v>
      </c>
      <c r="G110" s="27" t="s">
        <v>143</v>
      </c>
      <c r="H110" s="119" t="s">
        <v>14</v>
      </c>
      <c r="I110" s="101">
        <v>4</v>
      </c>
      <c r="J110" s="101" t="s">
        <v>20</v>
      </c>
      <c r="K110" s="102">
        <v>1</v>
      </c>
      <c r="L110" s="102">
        <v>1</v>
      </c>
      <c r="M110" s="102">
        <v>1</v>
      </c>
      <c r="N110" s="102">
        <v>1</v>
      </c>
      <c r="O110" s="169" t="s">
        <v>134</v>
      </c>
      <c r="P110" s="127" t="s">
        <v>932</v>
      </c>
      <c r="Q110" s="103">
        <v>500000000</v>
      </c>
      <c r="R110" s="90" t="s">
        <v>933</v>
      </c>
      <c r="S110" s="104" t="s">
        <v>934</v>
      </c>
      <c r="T110" s="105">
        <v>0</v>
      </c>
    </row>
    <row r="111" spans="1:20" s="29" customFormat="1" ht="27" hidden="1" x14ac:dyDescent="0.25">
      <c r="A111" s="430"/>
      <c r="B111" s="431"/>
      <c r="C111" s="431"/>
      <c r="D111" s="431"/>
      <c r="E111" s="431"/>
      <c r="F111" s="431"/>
      <c r="G111" s="27" t="s">
        <v>144</v>
      </c>
      <c r="H111" s="119" t="s">
        <v>14</v>
      </c>
      <c r="I111" s="101">
        <v>2</v>
      </c>
      <c r="J111" s="101" t="s">
        <v>20</v>
      </c>
      <c r="K111" s="102">
        <v>1</v>
      </c>
      <c r="L111" s="102">
        <v>1</v>
      </c>
      <c r="M111" s="170"/>
      <c r="N111" s="170"/>
      <c r="O111" s="169" t="s">
        <v>134</v>
      </c>
      <c r="P111" s="127" t="s">
        <v>935</v>
      </c>
      <c r="Q111" s="131">
        <v>0</v>
      </c>
      <c r="R111" s="106"/>
      <c r="S111" s="106"/>
      <c r="T111" s="106"/>
    </row>
    <row r="112" spans="1:20" s="29" customFormat="1" ht="27" hidden="1" x14ac:dyDescent="0.25">
      <c r="A112" s="430"/>
      <c r="B112" s="431"/>
      <c r="C112" s="431"/>
      <c r="D112" s="431"/>
      <c r="E112" s="431"/>
      <c r="F112" s="431"/>
      <c r="G112" s="27" t="s">
        <v>145</v>
      </c>
      <c r="H112" s="119" t="s">
        <v>14</v>
      </c>
      <c r="I112" s="101">
        <v>1</v>
      </c>
      <c r="J112" s="101" t="s">
        <v>20</v>
      </c>
      <c r="K112" s="102"/>
      <c r="L112" s="102">
        <v>1</v>
      </c>
      <c r="M112" s="102"/>
      <c r="N112" s="102"/>
      <c r="O112" s="169" t="s">
        <v>134</v>
      </c>
      <c r="P112" s="117" t="s">
        <v>936</v>
      </c>
      <c r="Q112" s="131">
        <v>0</v>
      </c>
      <c r="R112" s="106"/>
      <c r="S112" s="106"/>
      <c r="T112" s="106"/>
    </row>
    <row r="113" spans="1:20" s="29" customFormat="1" ht="27" hidden="1" x14ac:dyDescent="0.25">
      <c r="A113" s="430"/>
      <c r="B113" s="431"/>
      <c r="C113" s="431"/>
      <c r="D113" s="431"/>
      <c r="E113" s="431"/>
      <c r="F113" s="431"/>
      <c r="G113" s="27" t="s">
        <v>146</v>
      </c>
      <c r="H113" s="119" t="s">
        <v>14</v>
      </c>
      <c r="I113" s="101">
        <v>2</v>
      </c>
      <c r="J113" s="101" t="s">
        <v>20</v>
      </c>
      <c r="K113" s="102"/>
      <c r="L113" s="102">
        <v>1</v>
      </c>
      <c r="M113" s="102"/>
      <c r="N113" s="102">
        <v>1</v>
      </c>
      <c r="O113" s="169" t="s">
        <v>134</v>
      </c>
      <c r="P113" s="127" t="s">
        <v>937</v>
      </c>
      <c r="Q113" s="131">
        <v>0</v>
      </c>
      <c r="R113" s="106"/>
      <c r="S113" s="106"/>
      <c r="T113" s="106"/>
    </row>
    <row r="114" spans="1:20" ht="27" hidden="1" x14ac:dyDescent="0.25">
      <c r="A114" s="430"/>
      <c r="B114" s="431"/>
      <c r="C114" s="431"/>
      <c r="D114" s="431"/>
      <c r="E114" s="431"/>
      <c r="F114" s="431"/>
      <c r="G114" s="27" t="s">
        <v>147</v>
      </c>
      <c r="H114" s="119" t="s">
        <v>14</v>
      </c>
      <c r="I114" s="101">
        <v>1</v>
      </c>
      <c r="J114" s="101" t="s">
        <v>20</v>
      </c>
      <c r="K114" s="102"/>
      <c r="L114" s="102">
        <v>1</v>
      </c>
      <c r="M114" s="102"/>
      <c r="N114" s="102"/>
      <c r="O114" s="169" t="s">
        <v>134</v>
      </c>
      <c r="P114" s="127" t="s">
        <v>938</v>
      </c>
      <c r="Q114" s="131">
        <v>0</v>
      </c>
      <c r="R114" s="106"/>
      <c r="S114" s="106"/>
      <c r="T114" s="106"/>
    </row>
    <row r="115" spans="1:20" ht="27" hidden="1" x14ac:dyDescent="0.25">
      <c r="A115" s="430"/>
      <c r="B115" s="431"/>
      <c r="C115" s="431"/>
      <c r="D115" s="431"/>
      <c r="E115" s="431"/>
      <c r="F115" s="431"/>
      <c r="G115" s="27" t="s">
        <v>148</v>
      </c>
      <c r="H115" s="119" t="s">
        <v>14</v>
      </c>
      <c r="I115" s="101">
        <v>1</v>
      </c>
      <c r="J115" s="101" t="s">
        <v>20</v>
      </c>
      <c r="K115" s="102">
        <v>1</v>
      </c>
      <c r="L115" s="102">
        <v>1</v>
      </c>
      <c r="M115" s="102">
        <v>1</v>
      </c>
      <c r="N115" s="102">
        <v>1</v>
      </c>
      <c r="O115" s="169" t="s">
        <v>134</v>
      </c>
      <c r="P115" s="171" t="s">
        <v>939</v>
      </c>
      <c r="Q115" s="103">
        <v>500000000</v>
      </c>
      <c r="R115" s="106"/>
      <c r="S115" s="106"/>
      <c r="T115" s="106"/>
    </row>
    <row r="116" spans="1:20" ht="27" hidden="1" x14ac:dyDescent="0.25">
      <c r="A116" s="385">
        <v>2</v>
      </c>
      <c r="B116" s="381" t="s">
        <v>115</v>
      </c>
      <c r="C116" s="381">
        <v>6</v>
      </c>
      <c r="D116" s="381" t="s">
        <v>116</v>
      </c>
      <c r="E116" s="381" t="s">
        <v>117</v>
      </c>
      <c r="F116" s="381" t="s">
        <v>149</v>
      </c>
      <c r="G116" s="15" t="s">
        <v>150</v>
      </c>
      <c r="H116" s="58" t="s">
        <v>14</v>
      </c>
      <c r="I116" s="59">
        <v>1</v>
      </c>
      <c r="J116" s="59" t="s">
        <v>20</v>
      </c>
      <c r="K116" s="9"/>
      <c r="L116" s="9">
        <v>1</v>
      </c>
      <c r="M116" s="9"/>
      <c r="N116" s="9"/>
      <c r="O116" s="151" t="s">
        <v>134</v>
      </c>
      <c r="P116" s="171" t="s">
        <v>940</v>
      </c>
      <c r="Q116" s="1">
        <v>0</v>
      </c>
      <c r="R116" s="73" t="s">
        <v>903</v>
      </c>
      <c r="S116" s="73"/>
      <c r="T116" s="73"/>
    </row>
    <row r="117" spans="1:20" ht="55.5" hidden="1" customHeight="1" x14ac:dyDescent="0.25">
      <c r="A117" s="385"/>
      <c r="B117" s="381"/>
      <c r="C117" s="381"/>
      <c r="D117" s="381"/>
      <c r="E117" s="381"/>
      <c r="F117" s="381"/>
      <c r="G117" s="15" t="s">
        <v>151</v>
      </c>
      <c r="H117" s="58" t="s">
        <v>14</v>
      </c>
      <c r="I117" s="59">
        <v>2</v>
      </c>
      <c r="J117" s="59" t="s">
        <v>20</v>
      </c>
      <c r="K117" s="9"/>
      <c r="L117" s="9"/>
      <c r="M117" s="9">
        <v>1</v>
      </c>
      <c r="N117" s="9">
        <v>1</v>
      </c>
      <c r="O117" s="151" t="s">
        <v>134</v>
      </c>
      <c r="P117" s="171" t="s">
        <v>941</v>
      </c>
      <c r="Q117" s="1">
        <v>0</v>
      </c>
      <c r="R117" s="73" t="s">
        <v>903</v>
      </c>
      <c r="S117" s="73"/>
      <c r="T117" s="73"/>
    </row>
    <row r="118" spans="1:20" ht="38.25" hidden="1" x14ac:dyDescent="0.25">
      <c r="A118" s="381">
        <v>2</v>
      </c>
      <c r="B118" s="381" t="s">
        <v>115</v>
      </c>
      <c r="C118" s="381">
        <v>6</v>
      </c>
      <c r="D118" s="381" t="s">
        <v>116</v>
      </c>
      <c r="E118" s="381" t="s">
        <v>152</v>
      </c>
      <c r="F118" s="381" t="s">
        <v>153</v>
      </c>
      <c r="G118" s="8" t="s">
        <v>154</v>
      </c>
      <c r="H118" s="46" t="s">
        <v>14</v>
      </c>
      <c r="I118" s="59">
        <v>40000</v>
      </c>
      <c r="J118" s="46" t="s">
        <v>20</v>
      </c>
      <c r="K118" s="9">
        <v>10000</v>
      </c>
      <c r="L118" s="9">
        <v>10000</v>
      </c>
      <c r="M118" s="9">
        <v>10000</v>
      </c>
      <c r="N118" s="9">
        <v>10000</v>
      </c>
      <c r="O118" s="151" t="s">
        <v>134</v>
      </c>
      <c r="P118" s="172" t="s">
        <v>942</v>
      </c>
      <c r="Q118" s="173">
        <v>100000000</v>
      </c>
      <c r="R118" s="426" t="s">
        <v>943</v>
      </c>
      <c r="S118" s="174" t="s">
        <v>944</v>
      </c>
      <c r="T118" s="175">
        <v>109480000</v>
      </c>
    </row>
    <row r="119" spans="1:20" ht="27" hidden="1" x14ac:dyDescent="0.25">
      <c r="A119" s="381"/>
      <c r="B119" s="381"/>
      <c r="C119" s="381"/>
      <c r="D119" s="381"/>
      <c r="E119" s="381"/>
      <c r="F119" s="381"/>
      <c r="G119" s="8" t="s">
        <v>155</v>
      </c>
      <c r="H119" s="46" t="s">
        <v>14</v>
      </c>
      <c r="I119" s="59">
        <v>4</v>
      </c>
      <c r="J119" s="46" t="s">
        <v>20</v>
      </c>
      <c r="K119" s="17">
        <v>1</v>
      </c>
      <c r="L119" s="17">
        <v>1</v>
      </c>
      <c r="M119" s="9">
        <v>1</v>
      </c>
      <c r="N119" s="9">
        <v>1</v>
      </c>
      <c r="O119" s="151" t="s">
        <v>134</v>
      </c>
      <c r="P119" s="48" t="s">
        <v>945</v>
      </c>
      <c r="Q119" s="173">
        <v>5000000</v>
      </c>
      <c r="R119" s="426"/>
      <c r="S119" s="174" t="s">
        <v>946</v>
      </c>
      <c r="T119" s="175">
        <v>632299950</v>
      </c>
    </row>
    <row r="120" spans="1:20" ht="27" hidden="1" x14ac:dyDescent="0.25">
      <c r="A120" s="381"/>
      <c r="B120" s="381"/>
      <c r="C120" s="381"/>
      <c r="D120" s="381"/>
      <c r="E120" s="381"/>
      <c r="F120" s="381"/>
      <c r="G120" s="8" t="s">
        <v>156</v>
      </c>
      <c r="H120" s="46" t="s">
        <v>14</v>
      </c>
      <c r="I120" s="59">
        <v>50</v>
      </c>
      <c r="J120" s="46" t="s">
        <v>20</v>
      </c>
      <c r="K120" s="9">
        <v>12</v>
      </c>
      <c r="L120" s="9">
        <v>12</v>
      </c>
      <c r="M120" s="9">
        <v>13</v>
      </c>
      <c r="N120" s="9">
        <v>13</v>
      </c>
      <c r="O120" s="151" t="s">
        <v>134</v>
      </c>
      <c r="P120" s="172" t="s">
        <v>947</v>
      </c>
      <c r="Q120" s="173">
        <v>62500000</v>
      </c>
      <c r="R120" s="73"/>
      <c r="S120" s="73"/>
      <c r="T120" s="73"/>
    </row>
    <row r="121" spans="1:20" ht="27" hidden="1" x14ac:dyDescent="0.25">
      <c r="A121" s="381"/>
      <c r="B121" s="381"/>
      <c r="C121" s="381"/>
      <c r="D121" s="381"/>
      <c r="E121" s="381"/>
      <c r="F121" s="381"/>
      <c r="G121" s="8" t="s">
        <v>157</v>
      </c>
      <c r="H121" s="46" t="s">
        <v>14</v>
      </c>
      <c r="I121" s="59">
        <v>2</v>
      </c>
      <c r="J121" s="46" t="s">
        <v>20</v>
      </c>
      <c r="K121" s="9"/>
      <c r="L121" s="9">
        <v>1</v>
      </c>
      <c r="M121" s="9"/>
      <c r="N121" s="9">
        <v>1</v>
      </c>
      <c r="O121" s="151" t="s">
        <v>134</v>
      </c>
      <c r="P121" s="48" t="s">
        <v>948</v>
      </c>
      <c r="Q121" s="173">
        <v>0</v>
      </c>
      <c r="R121" s="73"/>
      <c r="S121" s="73"/>
      <c r="T121" s="73"/>
    </row>
    <row r="122" spans="1:20" ht="27" hidden="1" x14ac:dyDescent="0.25">
      <c r="A122" s="381"/>
      <c r="B122" s="381"/>
      <c r="C122" s="381"/>
      <c r="D122" s="381"/>
      <c r="E122" s="381"/>
      <c r="F122" s="381"/>
      <c r="G122" s="8" t="s">
        <v>158</v>
      </c>
      <c r="H122" s="46" t="s">
        <v>14</v>
      </c>
      <c r="I122" s="59">
        <v>1</v>
      </c>
      <c r="J122" s="58" t="s">
        <v>20</v>
      </c>
      <c r="K122" s="9"/>
      <c r="L122" s="9">
        <v>1</v>
      </c>
      <c r="M122" s="9"/>
      <c r="N122" s="9"/>
      <c r="O122" s="151" t="s">
        <v>134</v>
      </c>
      <c r="P122" s="47" t="s">
        <v>949</v>
      </c>
      <c r="Q122" s="173">
        <v>0</v>
      </c>
      <c r="R122" s="73"/>
      <c r="S122" s="73"/>
      <c r="T122" s="73"/>
    </row>
    <row r="123" spans="1:20" ht="38.25" hidden="1" x14ac:dyDescent="0.25">
      <c r="A123" s="381"/>
      <c r="B123" s="381"/>
      <c r="C123" s="381"/>
      <c r="D123" s="381"/>
      <c r="E123" s="381"/>
      <c r="F123" s="381"/>
      <c r="G123" s="8" t="s">
        <v>159</v>
      </c>
      <c r="H123" s="46" t="s">
        <v>14</v>
      </c>
      <c r="I123" s="59">
        <v>4</v>
      </c>
      <c r="J123" s="58" t="s">
        <v>20</v>
      </c>
      <c r="K123" s="9">
        <v>1</v>
      </c>
      <c r="L123" s="9">
        <v>1</v>
      </c>
      <c r="M123" s="9">
        <v>1</v>
      </c>
      <c r="N123" s="9">
        <v>1</v>
      </c>
      <c r="O123" s="151" t="s">
        <v>134</v>
      </c>
      <c r="P123" s="48" t="s">
        <v>950</v>
      </c>
      <c r="Q123" s="173">
        <v>500000000</v>
      </c>
      <c r="R123" s="73"/>
      <c r="S123" s="73"/>
      <c r="T123" s="73"/>
    </row>
    <row r="124" spans="1:20" ht="45" hidden="1" x14ac:dyDescent="0.25">
      <c r="A124" s="3">
        <v>2</v>
      </c>
      <c r="B124" s="44" t="s">
        <v>115</v>
      </c>
      <c r="C124" s="3">
        <v>6</v>
      </c>
      <c r="D124" s="44" t="s">
        <v>116</v>
      </c>
      <c r="E124" s="49" t="s">
        <v>152</v>
      </c>
      <c r="F124" s="427" t="s">
        <v>951</v>
      </c>
      <c r="G124" s="5" t="s">
        <v>160</v>
      </c>
      <c r="H124" s="58" t="s">
        <v>14</v>
      </c>
      <c r="I124" s="59">
        <v>8500</v>
      </c>
      <c r="J124" s="58" t="s">
        <v>20</v>
      </c>
      <c r="K124" s="176">
        <v>400</v>
      </c>
      <c r="L124" s="176">
        <v>2126</v>
      </c>
      <c r="M124" s="176">
        <v>2126</v>
      </c>
      <c r="N124" s="176">
        <f>1648+2200</f>
        <v>3848</v>
      </c>
      <c r="O124" s="151" t="s">
        <v>120</v>
      </c>
      <c r="P124" s="73"/>
      <c r="Q124" s="152"/>
      <c r="R124" s="73"/>
      <c r="S124" s="73"/>
      <c r="T124" s="73"/>
    </row>
    <row r="125" spans="1:20" ht="47.25" hidden="1" customHeight="1" x14ac:dyDescent="0.25">
      <c r="A125" s="3">
        <v>2</v>
      </c>
      <c r="B125" s="44" t="s">
        <v>115</v>
      </c>
      <c r="C125" s="3">
        <v>6</v>
      </c>
      <c r="D125" s="44" t="s">
        <v>116</v>
      </c>
      <c r="E125" s="49" t="s">
        <v>152</v>
      </c>
      <c r="F125" s="428"/>
      <c r="G125" s="8" t="s">
        <v>161</v>
      </c>
      <c r="H125" s="46" t="s">
        <v>119</v>
      </c>
      <c r="I125" s="59">
        <v>100</v>
      </c>
      <c r="J125" s="46" t="s">
        <v>20</v>
      </c>
      <c r="K125" s="177">
        <v>20</v>
      </c>
      <c r="L125" s="177">
        <v>25</v>
      </c>
      <c r="M125" s="177">
        <v>25</v>
      </c>
      <c r="N125" s="177">
        <v>29.996666666666698</v>
      </c>
      <c r="O125" s="151" t="s">
        <v>120</v>
      </c>
      <c r="P125" s="73"/>
      <c r="Q125" s="152"/>
      <c r="R125" s="73"/>
      <c r="S125" s="73"/>
      <c r="T125" s="73"/>
    </row>
    <row r="126" spans="1:20" ht="34.5" hidden="1" customHeight="1" x14ac:dyDescent="0.25">
      <c r="A126" s="3">
        <v>2</v>
      </c>
      <c r="B126" s="44" t="s">
        <v>115</v>
      </c>
      <c r="C126" s="3">
        <v>6</v>
      </c>
      <c r="D126" s="44" t="s">
        <v>116</v>
      </c>
      <c r="E126" s="49" t="s">
        <v>152</v>
      </c>
      <c r="F126" s="429"/>
      <c r="G126" s="8" t="s">
        <v>162</v>
      </c>
      <c r="H126" s="46" t="s">
        <v>163</v>
      </c>
      <c r="I126" s="59">
        <v>900</v>
      </c>
      <c r="J126" s="46" t="s">
        <v>20</v>
      </c>
      <c r="K126" s="177">
        <v>80</v>
      </c>
      <c r="L126" s="177">
        <v>270</v>
      </c>
      <c r="M126" s="177">
        <v>180</v>
      </c>
      <c r="N126" s="177">
        <f>215+235-80</f>
        <v>370</v>
      </c>
      <c r="O126" s="151" t="s">
        <v>120</v>
      </c>
      <c r="P126" s="73"/>
      <c r="Q126" s="152"/>
      <c r="R126" s="73"/>
      <c r="S126" s="73"/>
      <c r="T126" s="73"/>
    </row>
    <row r="127" spans="1:20" ht="75" hidden="1" customHeight="1" x14ac:dyDescent="0.25">
      <c r="A127" s="3">
        <v>2</v>
      </c>
      <c r="B127" s="44" t="s">
        <v>115</v>
      </c>
      <c r="C127" s="3">
        <v>6</v>
      </c>
      <c r="D127" s="44" t="s">
        <v>116</v>
      </c>
      <c r="E127" s="49" t="s">
        <v>152</v>
      </c>
      <c r="F127" s="51" t="s">
        <v>952</v>
      </c>
      <c r="G127" s="5" t="s">
        <v>164</v>
      </c>
      <c r="H127" s="58" t="s">
        <v>14</v>
      </c>
      <c r="I127" s="59">
        <v>1</v>
      </c>
      <c r="J127" s="58" t="s">
        <v>20</v>
      </c>
      <c r="K127" s="176">
        <v>0</v>
      </c>
      <c r="L127" s="176">
        <v>1</v>
      </c>
      <c r="M127" s="176">
        <v>0</v>
      </c>
      <c r="N127" s="176">
        <v>0</v>
      </c>
      <c r="O127" s="151" t="s">
        <v>120</v>
      </c>
      <c r="P127" s="73"/>
      <c r="Q127" s="152"/>
      <c r="R127" s="73"/>
      <c r="S127" s="73"/>
      <c r="T127" s="73"/>
    </row>
    <row r="128" spans="1:20" ht="45" hidden="1" customHeight="1" x14ac:dyDescent="0.25">
      <c r="A128" s="3">
        <v>2</v>
      </c>
      <c r="B128" s="44" t="s">
        <v>115</v>
      </c>
      <c r="C128" s="3">
        <v>7</v>
      </c>
      <c r="D128" s="44" t="s">
        <v>165</v>
      </c>
      <c r="E128" s="178" t="s">
        <v>166</v>
      </c>
      <c r="F128" s="405" t="s">
        <v>953</v>
      </c>
      <c r="G128" s="8" t="s">
        <v>167</v>
      </c>
      <c r="H128" s="46" t="s">
        <v>954</v>
      </c>
      <c r="I128" s="59">
        <v>25000</v>
      </c>
      <c r="J128" s="46" t="s">
        <v>20</v>
      </c>
      <c r="K128" s="154">
        <v>2600</v>
      </c>
      <c r="L128" s="23">
        <v>5000</v>
      </c>
      <c r="M128" s="23">
        <v>8500</v>
      </c>
      <c r="N128" s="23">
        <v>8900</v>
      </c>
      <c r="O128" s="151" t="s">
        <v>120</v>
      </c>
      <c r="P128" s="73"/>
      <c r="Q128" s="152"/>
      <c r="R128" s="73"/>
      <c r="S128" s="73"/>
      <c r="T128" s="73"/>
    </row>
    <row r="129" spans="1:20" ht="75" hidden="1" customHeight="1" x14ac:dyDescent="0.25">
      <c r="A129" s="3">
        <v>2</v>
      </c>
      <c r="B129" s="44" t="s">
        <v>115</v>
      </c>
      <c r="C129" s="3">
        <v>7</v>
      </c>
      <c r="D129" s="44" t="s">
        <v>165</v>
      </c>
      <c r="E129" s="178" t="s">
        <v>166</v>
      </c>
      <c r="F129" s="407"/>
      <c r="G129" s="8" t="s">
        <v>168</v>
      </c>
      <c r="H129" s="46" t="s">
        <v>14</v>
      </c>
      <c r="I129" s="59">
        <v>100</v>
      </c>
      <c r="J129" s="46" t="s">
        <v>20</v>
      </c>
      <c r="K129" s="179">
        <v>21</v>
      </c>
      <c r="L129" s="21">
        <v>17</v>
      </c>
      <c r="M129" s="21">
        <v>27</v>
      </c>
      <c r="N129" s="21">
        <v>34.693877551020407</v>
      </c>
      <c r="O129" s="151" t="s">
        <v>120</v>
      </c>
      <c r="P129" s="73"/>
      <c r="Q129" s="152"/>
      <c r="R129" s="73"/>
      <c r="S129" s="73"/>
      <c r="T129" s="73"/>
    </row>
    <row r="130" spans="1:20" ht="75" hidden="1" customHeight="1" x14ac:dyDescent="0.25">
      <c r="A130" s="3">
        <v>2</v>
      </c>
      <c r="B130" s="44" t="s">
        <v>115</v>
      </c>
      <c r="C130" s="3">
        <v>7</v>
      </c>
      <c r="D130" s="44" t="s">
        <v>165</v>
      </c>
      <c r="E130" s="178" t="s">
        <v>166</v>
      </c>
      <c r="F130" s="51" t="s">
        <v>955</v>
      </c>
      <c r="G130" s="8" t="s">
        <v>169</v>
      </c>
      <c r="H130" s="46" t="s">
        <v>14</v>
      </c>
      <c r="I130" s="59">
        <v>7</v>
      </c>
      <c r="J130" s="46" t="s">
        <v>20</v>
      </c>
      <c r="K130" s="176">
        <v>1.1725000000000001</v>
      </c>
      <c r="L130" s="176">
        <v>5.8275000000000006</v>
      </c>
      <c r="M130" s="176">
        <v>0</v>
      </c>
      <c r="N130" s="176">
        <v>0</v>
      </c>
      <c r="O130" s="151" t="s">
        <v>120</v>
      </c>
      <c r="P130" s="73"/>
      <c r="Q130" s="152"/>
      <c r="R130" s="73"/>
      <c r="S130" s="73"/>
      <c r="T130" s="73"/>
    </row>
    <row r="131" spans="1:20" ht="75" hidden="1" customHeight="1" x14ac:dyDescent="0.25">
      <c r="A131" s="3">
        <v>2</v>
      </c>
      <c r="B131" s="44" t="s">
        <v>115</v>
      </c>
      <c r="C131" s="3">
        <v>7</v>
      </c>
      <c r="D131" s="44" t="s">
        <v>165</v>
      </c>
      <c r="E131" s="178" t="s">
        <v>166</v>
      </c>
      <c r="F131" s="180" t="s">
        <v>956</v>
      </c>
      <c r="G131" s="8" t="s">
        <v>170</v>
      </c>
      <c r="H131" s="46" t="s">
        <v>954</v>
      </c>
      <c r="I131" s="59">
        <v>1500</v>
      </c>
      <c r="J131" s="46" t="s">
        <v>20</v>
      </c>
      <c r="K131" s="21">
        <v>0</v>
      </c>
      <c r="L131" s="21">
        <v>0</v>
      </c>
      <c r="M131" s="21">
        <v>1500</v>
      </c>
      <c r="N131" s="21">
        <v>0</v>
      </c>
      <c r="O131" s="151" t="s">
        <v>120</v>
      </c>
      <c r="P131" s="73"/>
      <c r="Q131" s="152"/>
      <c r="R131" s="73"/>
      <c r="S131" s="73"/>
      <c r="T131" s="73"/>
    </row>
    <row r="132" spans="1:20" ht="45" hidden="1" x14ac:dyDescent="0.3">
      <c r="A132" s="3">
        <v>2</v>
      </c>
      <c r="B132" s="44" t="s">
        <v>115</v>
      </c>
      <c r="C132" s="3">
        <v>7</v>
      </c>
      <c r="D132" s="44" t="s">
        <v>165</v>
      </c>
      <c r="E132" s="178" t="s">
        <v>166</v>
      </c>
      <c r="F132" s="31" t="s">
        <v>957</v>
      </c>
      <c r="G132" s="5" t="s">
        <v>171</v>
      </c>
      <c r="H132" s="58" t="s">
        <v>14</v>
      </c>
      <c r="I132" s="181">
        <v>40</v>
      </c>
      <c r="J132" s="58" t="s">
        <v>20</v>
      </c>
      <c r="K132" s="182">
        <v>15.7456</v>
      </c>
      <c r="L132" s="30">
        <v>1</v>
      </c>
      <c r="M132" s="30">
        <v>11</v>
      </c>
      <c r="N132" s="30">
        <v>2</v>
      </c>
      <c r="O132" s="151" t="s">
        <v>120</v>
      </c>
      <c r="P132" s="183" t="s">
        <v>958</v>
      </c>
      <c r="Q132" s="152"/>
      <c r="R132" s="73"/>
      <c r="S132" s="73"/>
      <c r="T132" s="73"/>
    </row>
    <row r="133" spans="1:20" ht="49.5" hidden="1" x14ac:dyDescent="0.25">
      <c r="A133" s="3">
        <v>2</v>
      </c>
      <c r="B133" s="44" t="s">
        <v>115</v>
      </c>
      <c r="C133" s="3">
        <v>7</v>
      </c>
      <c r="D133" s="44" t="s">
        <v>165</v>
      </c>
      <c r="E133" s="178" t="s">
        <v>172</v>
      </c>
      <c r="F133" s="405" t="s">
        <v>959</v>
      </c>
      <c r="G133" s="8" t="s">
        <v>173</v>
      </c>
      <c r="H133" s="46" t="s">
        <v>14</v>
      </c>
      <c r="I133" s="59">
        <v>50</v>
      </c>
      <c r="J133" s="46" t="s">
        <v>20</v>
      </c>
      <c r="K133" s="184">
        <v>17</v>
      </c>
      <c r="L133" s="32">
        <v>11</v>
      </c>
      <c r="M133" s="32">
        <v>11</v>
      </c>
      <c r="N133" s="32">
        <v>11</v>
      </c>
      <c r="O133" s="151" t="s">
        <v>120</v>
      </c>
      <c r="P133" s="73"/>
      <c r="Q133" s="152"/>
      <c r="R133" s="73"/>
      <c r="S133" s="73"/>
      <c r="T133" s="73"/>
    </row>
    <row r="134" spans="1:20" ht="75" hidden="1" customHeight="1" x14ac:dyDescent="0.25">
      <c r="A134" s="3">
        <v>2</v>
      </c>
      <c r="B134" s="44" t="s">
        <v>115</v>
      </c>
      <c r="C134" s="3">
        <v>7</v>
      </c>
      <c r="D134" s="44" t="s">
        <v>165</v>
      </c>
      <c r="E134" s="178" t="s">
        <v>172</v>
      </c>
      <c r="F134" s="407"/>
      <c r="G134" s="8" t="s">
        <v>174</v>
      </c>
      <c r="H134" s="46" t="s">
        <v>14</v>
      </c>
      <c r="I134" s="59">
        <v>23</v>
      </c>
      <c r="J134" s="46" t="s">
        <v>20</v>
      </c>
      <c r="K134" s="184">
        <v>16</v>
      </c>
      <c r="L134" s="32">
        <v>3</v>
      </c>
      <c r="M134" s="32">
        <v>2</v>
      </c>
      <c r="N134" s="32">
        <v>2</v>
      </c>
      <c r="O134" s="151" t="s">
        <v>120</v>
      </c>
      <c r="P134" s="73"/>
      <c r="Q134" s="152"/>
      <c r="R134" s="73"/>
      <c r="S134" s="73"/>
      <c r="T134" s="73"/>
    </row>
    <row r="135" spans="1:20" ht="75" hidden="1" customHeight="1" x14ac:dyDescent="0.25">
      <c r="A135" s="3">
        <v>2</v>
      </c>
      <c r="B135" s="44" t="s">
        <v>115</v>
      </c>
      <c r="C135" s="3">
        <v>7</v>
      </c>
      <c r="D135" s="44" t="s">
        <v>165</v>
      </c>
      <c r="E135" s="178" t="s">
        <v>172</v>
      </c>
      <c r="F135" s="405" t="s">
        <v>960</v>
      </c>
      <c r="G135" s="8" t="s">
        <v>175</v>
      </c>
      <c r="H135" s="46" t="s">
        <v>14</v>
      </c>
      <c r="I135" s="59">
        <v>8</v>
      </c>
      <c r="J135" s="46" t="s">
        <v>20</v>
      </c>
      <c r="K135" s="32">
        <v>0</v>
      </c>
      <c r="L135" s="32">
        <v>4</v>
      </c>
      <c r="M135" s="32">
        <v>2</v>
      </c>
      <c r="N135" s="32">
        <v>2</v>
      </c>
      <c r="O135" s="151" t="s">
        <v>120</v>
      </c>
      <c r="P135" s="73"/>
      <c r="Q135" s="152"/>
      <c r="R135" s="73"/>
      <c r="S135" s="73"/>
      <c r="T135" s="73"/>
    </row>
    <row r="136" spans="1:20" ht="75" hidden="1" customHeight="1" x14ac:dyDescent="0.25">
      <c r="A136" s="3">
        <v>2</v>
      </c>
      <c r="B136" s="44" t="s">
        <v>115</v>
      </c>
      <c r="C136" s="3">
        <v>7</v>
      </c>
      <c r="D136" s="44" t="s">
        <v>165</v>
      </c>
      <c r="E136" s="178" t="s">
        <v>172</v>
      </c>
      <c r="F136" s="407"/>
      <c r="G136" s="8" t="s">
        <v>176</v>
      </c>
      <c r="H136" s="46" t="s">
        <v>14</v>
      </c>
      <c r="I136" s="59">
        <v>20</v>
      </c>
      <c r="J136" s="46" t="s">
        <v>20</v>
      </c>
      <c r="K136" s="184">
        <v>4</v>
      </c>
      <c r="L136" s="32">
        <v>5</v>
      </c>
      <c r="M136" s="32">
        <v>6</v>
      </c>
      <c r="N136" s="32">
        <v>5</v>
      </c>
      <c r="O136" s="151" t="s">
        <v>120</v>
      </c>
      <c r="P136" s="73"/>
      <c r="Q136" s="152"/>
      <c r="R136" s="73"/>
      <c r="S136" s="73"/>
      <c r="T136" s="73"/>
    </row>
    <row r="137" spans="1:20" ht="75" hidden="1" customHeight="1" x14ac:dyDescent="0.25">
      <c r="A137" s="3">
        <v>2</v>
      </c>
      <c r="B137" s="44" t="s">
        <v>115</v>
      </c>
      <c r="C137" s="3">
        <v>7</v>
      </c>
      <c r="D137" s="44" t="s">
        <v>165</v>
      </c>
      <c r="E137" s="178" t="s">
        <v>172</v>
      </c>
      <c r="F137" s="405" t="s">
        <v>961</v>
      </c>
      <c r="G137" s="8" t="s">
        <v>177</v>
      </c>
      <c r="H137" s="46" t="s">
        <v>14</v>
      </c>
      <c r="I137" s="59">
        <v>5</v>
      </c>
      <c r="J137" s="58" t="s">
        <v>20</v>
      </c>
      <c r="K137" s="32">
        <v>0</v>
      </c>
      <c r="L137" s="32">
        <v>1</v>
      </c>
      <c r="M137" s="32">
        <v>2</v>
      </c>
      <c r="N137" s="32">
        <v>2</v>
      </c>
      <c r="O137" s="151" t="s">
        <v>120</v>
      </c>
      <c r="P137" s="73"/>
      <c r="Q137" s="152"/>
      <c r="R137" s="73"/>
      <c r="S137" s="73"/>
      <c r="T137" s="73"/>
    </row>
    <row r="138" spans="1:20" ht="75" hidden="1" customHeight="1" x14ac:dyDescent="0.25">
      <c r="A138" s="3">
        <v>2</v>
      </c>
      <c r="B138" s="44" t="s">
        <v>115</v>
      </c>
      <c r="C138" s="3">
        <v>7</v>
      </c>
      <c r="D138" s="44" t="s">
        <v>165</v>
      </c>
      <c r="E138" s="178" t="s">
        <v>172</v>
      </c>
      <c r="F138" s="406"/>
      <c r="G138" s="8" t="s">
        <v>178</v>
      </c>
      <c r="H138" s="46" t="s">
        <v>14</v>
      </c>
      <c r="I138" s="59">
        <v>5</v>
      </c>
      <c r="J138" s="58" t="s">
        <v>20</v>
      </c>
      <c r="K138" s="32">
        <v>0</v>
      </c>
      <c r="L138" s="32">
        <v>1</v>
      </c>
      <c r="M138" s="32">
        <v>2</v>
      </c>
      <c r="N138" s="32">
        <v>2</v>
      </c>
      <c r="O138" s="151" t="s">
        <v>120</v>
      </c>
      <c r="P138" s="73"/>
      <c r="Q138" s="152"/>
      <c r="R138" s="73"/>
      <c r="S138" s="73"/>
      <c r="T138" s="73"/>
    </row>
    <row r="139" spans="1:20" ht="75" hidden="1" customHeight="1" x14ac:dyDescent="0.25">
      <c r="A139" s="3">
        <v>2</v>
      </c>
      <c r="B139" s="44" t="s">
        <v>115</v>
      </c>
      <c r="C139" s="3">
        <v>7</v>
      </c>
      <c r="D139" s="44" t="s">
        <v>165</v>
      </c>
      <c r="E139" s="178" t="s">
        <v>172</v>
      </c>
      <c r="F139" s="407"/>
      <c r="G139" s="5" t="s">
        <v>179</v>
      </c>
      <c r="H139" s="58" t="s">
        <v>14</v>
      </c>
      <c r="I139" s="59">
        <v>1</v>
      </c>
      <c r="J139" s="58" t="s">
        <v>20</v>
      </c>
      <c r="K139" s="32">
        <v>0</v>
      </c>
      <c r="L139" s="32">
        <v>1</v>
      </c>
      <c r="M139" s="32">
        <v>0</v>
      </c>
      <c r="N139" s="32">
        <v>0</v>
      </c>
      <c r="O139" s="151" t="s">
        <v>120</v>
      </c>
      <c r="P139" s="73"/>
      <c r="Q139" s="152"/>
      <c r="R139" s="73"/>
      <c r="S139" s="73"/>
      <c r="T139" s="73"/>
    </row>
    <row r="140" spans="1:20" ht="49.5" hidden="1" x14ac:dyDescent="0.25">
      <c r="A140" s="3">
        <v>2</v>
      </c>
      <c r="B140" s="44" t="s">
        <v>115</v>
      </c>
      <c r="C140" s="3">
        <v>7</v>
      </c>
      <c r="D140" s="44" t="s">
        <v>165</v>
      </c>
      <c r="E140" s="178" t="s">
        <v>172</v>
      </c>
      <c r="F140" s="425" t="s">
        <v>962</v>
      </c>
      <c r="G140" s="8" t="s">
        <v>180</v>
      </c>
      <c r="H140" s="46" t="s">
        <v>14</v>
      </c>
      <c r="I140" s="59">
        <v>10</v>
      </c>
      <c r="J140" s="46" t="s">
        <v>20</v>
      </c>
      <c r="K140" s="21">
        <v>0</v>
      </c>
      <c r="L140" s="21">
        <v>5</v>
      </c>
      <c r="M140" s="21">
        <v>4</v>
      </c>
      <c r="N140" s="21">
        <v>1</v>
      </c>
      <c r="O140" s="151" t="s">
        <v>120</v>
      </c>
      <c r="P140" s="73"/>
      <c r="Q140" s="152"/>
      <c r="R140" s="73"/>
      <c r="S140" s="73"/>
      <c r="T140" s="73"/>
    </row>
    <row r="141" spans="1:20" ht="49.5" hidden="1" x14ac:dyDescent="0.25">
      <c r="A141" s="3">
        <v>2</v>
      </c>
      <c r="B141" s="44" t="s">
        <v>115</v>
      </c>
      <c r="C141" s="3">
        <v>7</v>
      </c>
      <c r="D141" s="44" t="s">
        <v>165</v>
      </c>
      <c r="E141" s="178" t="s">
        <v>172</v>
      </c>
      <c r="F141" s="425"/>
      <c r="G141" s="8" t="s">
        <v>181</v>
      </c>
      <c r="H141" s="46" t="s">
        <v>14</v>
      </c>
      <c r="I141" s="59">
        <v>4</v>
      </c>
      <c r="J141" s="46" t="s">
        <v>20</v>
      </c>
      <c r="K141" s="179">
        <v>2</v>
      </c>
      <c r="L141" s="21">
        <v>1</v>
      </c>
      <c r="M141" s="21">
        <v>0</v>
      </c>
      <c r="N141" s="21">
        <v>1</v>
      </c>
      <c r="O141" s="151" t="s">
        <v>120</v>
      </c>
      <c r="P141" s="73"/>
      <c r="Q141" s="152"/>
      <c r="R141" s="73"/>
      <c r="S141" s="73"/>
      <c r="T141" s="73"/>
    </row>
    <row r="142" spans="1:20" ht="48" hidden="1" customHeight="1" x14ac:dyDescent="0.25">
      <c r="A142" s="381">
        <v>2</v>
      </c>
      <c r="B142" s="381" t="s">
        <v>115</v>
      </c>
      <c r="C142" s="381">
        <v>8</v>
      </c>
      <c r="D142" s="381" t="s">
        <v>182</v>
      </c>
      <c r="E142" s="381" t="s">
        <v>183</v>
      </c>
      <c r="F142" s="381" t="s">
        <v>184</v>
      </c>
      <c r="G142" s="394" t="s">
        <v>185</v>
      </c>
      <c r="H142" s="71" t="s">
        <v>14</v>
      </c>
      <c r="I142" s="87">
        <v>4</v>
      </c>
      <c r="J142" s="71" t="s">
        <v>20</v>
      </c>
      <c r="K142" s="9">
        <v>0</v>
      </c>
      <c r="L142" s="9">
        <v>1</v>
      </c>
      <c r="M142" s="9">
        <v>1</v>
      </c>
      <c r="N142" s="9">
        <v>2</v>
      </c>
      <c r="O142" s="185" t="s">
        <v>186</v>
      </c>
      <c r="P142" s="186" t="s">
        <v>963</v>
      </c>
      <c r="Q142" s="92">
        <v>0</v>
      </c>
      <c r="R142" s="187">
        <v>0</v>
      </c>
      <c r="S142" s="187">
        <v>0</v>
      </c>
      <c r="T142" s="187">
        <v>0</v>
      </c>
    </row>
    <row r="143" spans="1:20" ht="27" hidden="1" x14ac:dyDescent="0.25">
      <c r="A143" s="381"/>
      <c r="B143" s="381"/>
      <c r="C143" s="381"/>
      <c r="D143" s="381"/>
      <c r="E143" s="381"/>
      <c r="F143" s="381"/>
      <c r="G143" s="394"/>
      <c r="H143" s="71" t="s">
        <v>14</v>
      </c>
      <c r="I143" s="87">
        <v>4</v>
      </c>
      <c r="J143" s="71" t="s">
        <v>20</v>
      </c>
      <c r="K143" s="9">
        <v>0</v>
      </c>
      <c r="L143" s="9">
        <v>1</v>
      </c>
      <c r="M143" s="9">
        <v>1</v>
      </c>
      <c r="N143" s="9">
        <v>2</v>
      </c>
      <c r="O143" s="185" t="s">
        <v>186</v>
      </c>
      <c r="P143" s="186" t="s">
        <v>964</v>
      </c>
      <c r="Q143" s="92">
        <v>0</v>
      </c>
      <c r="R143" s="73"/>
      <c r="S143" s="73"/>
      <c r="T143" s="73"/>
    </row>
    <row r="144" spans="1:20" ht="27" hidden="1" x14ac:dyDescent="0.25">
      <c r="A144" s="381"/>
      <c r="B144" s="381"/>
      <c r="C144" s="381"/>
      <c r="D144" s="381"/>
      <c r="E144" s="381"/>
      <c r="F144" s="381"/>
      <c r="G144" s="394"/>
      <c r="H144" s="71" t="s">
        <v>14</v>
      </c>
      <c r="I144" s="87">
        <v>4</v>
      </c>
      <c r="J144" s="71" t="s">
        <v>20</v>
      </c>
      <c r="K144" s="9">
        <v>0</v>
      </c>
      <c r="L144" s="9">
        <v>1</v>
      </c>
      <c r="M144" s="9">
        <v>1</v>
      </c>
      <c r="N144" s="9">
        <v>2</v>
      </c>
      <c r="O144" s="185" t="s">
        <v>186</v>
      </c>
      <c r="P144" s="186" t="s">
        <v>965</v>
      </c>
      <c r="Q144" s="92">
        <v>0</v>
      </c>
      <c r="R144" s="73"/>
      <c r="S144" s="73"/>
      <c r="T144" s="73"/>
    </row>
    <row r="145" spans="1:21" ht="27" hidden="1" x14ac:dyDescent="0.25">
      <c r="A145" s="381"/>
      <c r="B145" s="381"/>
      <c r="C145" s="381"/>
      <c r="D145" s="381"/>
      <c r="E145" s="381"/>
      <c r="F145" s="381"/>
      <c r="G145" s="394"/>
      <c r="H145" s="71" t="s">
        <v>14</v>
      </c>
      <c r="I145" s="87">
        <v>4</v>
      </c>
      <c r="J145" s="71" t="s">
        <v>20</v>
      </c>
      <c r="K145" s="9">
        <v>0</v>
      </c>
      <c r="L145" s="9">
        <v>1</v>
      </c>
      <c r="M145" s="9">
        <v>1</v>
      </c>
      <c r="N145" s="9">
        <v>2</v>
      </c>
      <c r="O145" s="185" t="s">
        <v>186</v>
      </c>
      <c r="P145" s="186" t="s">
        <v>966</v>
      </c>
      <c r="Q145" s="92">
        <v>0</v>
      </c>
      <c r="R145" s="73"/>
      <c r="S145" s="73"/>
      <c r="T145" s="73"/>
    </row>
    <row r="146" spans="1:21" ht="48" hidden="1" customHeight="1" x14ac:dyDescent="0.25">
      <c r="A146" s="381">
        <v>2</v>
      </c>
      <c r="B146" s="381" t="s">
        <v>115</v>
      </c>
      <c r="C146" s="381">
        <v>8</v>
      </c>
      <c r="D146" s="381" t="s">
        <v>182</v>
      </c>
      <c r="E146" s="381" t="s">
        <v>183</v>
      </c>
      <c r="F146" s="381" t="s">
        <v>187</v>
      </c>
      <c r="G146" s="394" t="s">
        <v>188</v>
      </c>
      <c r="H146" s="71" t="s">
        <v>14</v>
      </c>
      <c r="I146" s="87">
        <v>1000</v>
      </c>
      <c r="J146" s="71" t="s">
        <v>20</v>
      </c>
      <c r="K146" s="9">
        <v>198</v>
      </c>
      <c r="L146" s="9">
        <v>267</v>
      </c>
      <c r="M146" s="9">
        <v>267</v>
      </c>
      <c r="N146" s="9">
        <v>268</v>
      </c>
      <c r="O146" s="185" t="s">
        <v>186</v>
      </c>
      <c r="P146" s="186" t="s">
        <v>967</v>
      </c>
      <c r="Q146" s="92">
        <v>1</v>
      </c>
      <c r="R146" s="375" t="s">
        <v>968</v>
      </c>
      <c r="S146" s="375" t="s">
        <v>969</v>
      </c>
      <c r="T146" s="421">
        <v>40000000</v>
      </c>
      <c r="U146" s="422"/>
    </row>
    <row r="147" spans="1:21" ht="27" hidden="1" x14ac:dyDescent="0.25">
      <c r="A147" s="381"/>
      <c r="B147" s="381"/>
      <c r="C147" s="381"/>
      <c r="D147" s="381"/>
      <c r="E147" s="381"/>
      <c r="F147" s="381"/>
      <c r="G147" s="394"/>
      <c r="H147" s="71" t="s">
        <v>14</v>
      </c>
      <c r="I147" s="87">
        <v>1000</v>
      </c>
      <c r="J147" s="71" t="s">
        <v>20</v>
      </c>
      <c r="K147" s="9">
        <v>198</v>
      </c>
      <c r="L147" s="9">
        <v>267</v>
      </c>
      <c r="M147" s="9">
        <v>267</v>
      </c>
      <c r="N147" s="9">
        <v>268</v>
      </c>
      <c r="O147" s="185" t="s">
        <v>186</v>
      </c>
      <c r="P147" s="186" t="s">
        <v>970</v>
      </c>
      <c r="Q147" s="92">
        <v>1</v>
      </c>
      <c r="R147" s="375"/>
      <c r="S147" s="375"/>
      <c r="T147" s="421"/>
      <c r="U147" s="423"/>
    </row>
    <row r="148" spans="1:21" ht="27" hidden="1" x14ac:dyDescent="0.25">
      <c r="A148" s="381"/>
      <c r="B148" s="381"/>
      <c r="C148" s="381"/>
      <c r="D148" s="381"/>
      <c r="E148" s="381"/>
      <c r="F148" s="381"/>
      <c r="G148" s="394"/>
      <c r="H148" s="71" t="s">
        <v>14</v>
      </c>
      <c r="I148" s="87">
        <v>1000</v>
      </c>
      <c r="J148" s="71" t="s">
        <v>20</v>
      </c>
      <c r="K148" s="9">
        <v>198</v>
      </c>
      <c r="L148" s="9">
        <v>267</v>
      </c>
      <c r="M148" s="9">
        <v>267</v>
      </c>
      <c r="N148" s="9">
        <v>268</v>
      </c>
      <c r="O148" s="185" t="s">
        <v>186</v>
      </c>
      <c r="P148" s="186" t="s">
        <v>971</v>
      </c>
      <c r="Q148" s="92">
        <v>80000000</v>
      </c>
      <c r="R148" s="375"/>
      <c r="S148" s="375"/>
      <c r="T148" s="421"/>
      <c r="U148" s="423"/>
    </row>
    <row r="149" spans="1:21" ht="27" hidden="1" x14ac:dyDescent="0.25">
      <c r="A149" s="381"/>
      <c r="B149" s="381"/>
      <c r="C149" s="381"/>
      <c r="D149" s="381"/>
      <c r="E149" s="381"/>
      <c r="F149" s="381"/>
      <c r="G149" s="394"/>
      <c r="H149" s="71" t="s">
        <v>14</v>
      </c>
      <c r="I149" s="87">
        <v>1000</v>
      </c>
      <c r="J149" s="71" t="s">
        <v>20</v>
      </c>
      <c r="K149" s="9">
        <v>198</v>
      </c>
      <c r="L149" s="9">
        <v>267</v>
      </c>
      <c r="M149" s="9">
        <v>267</v>
      </c>
      <c r="N149" s="9">
        <v>268</v>
      </c>
      <c r="O149" s="185" t="s">
        <v>186</v>
      </c>
      <c r="P149" s="186" t="s">
        <v>972</v>
      </c>
      <c r="Q149" s="92">
        <f>1211999997-150000000</f>
        <v>1061999997</v>
      </c>
      <c r="R149" s="375"/>
      <c r="S149" s="375"/>
      <c r="T149" s="421"/>
      <c r="U149" s="423"/>
    </row>
    <row r="150" spans="1:21" ht="27" hidden="1" x14ac:dyDescent="0.25">
      <c r="A150" s="381"/>
      <c r="B150" s="381"/>
      <c r="C150" s="381"/>
      <c r="D150" s="381"/>
      <c r="E150" s="381"/>
      <c r="F150" s="381"/>
      <c r="G150" s="394"/>
      <c r="H150" s="71" t="s">
        <v>14</v>
      </c>
      <c r="I150" s="87">
        <v>1000</v>
      </c>
      <c r="J150" s="71" t="s">
        <v>20</v>
      </c>
      <c r="K150" s="9">
        <v>198</v>
      </c>
      <c r="L150" s="9">
        <v>267</v>
      </c>
      <c r="M150" s="9">
        <v>267</v>
      </c>
      <c r="N150" s="9">
        <v>268</v>
      </c>
      <c r="O150" s="185" t="s">
        <v>186</v>
      </c>
      <c r="P150" s="186" t="s">
        <v>973</v>
      </c>
      <c r="Q150" s="92">
        <v>1</v>
      </c>
      <c r="R150" s="375"/>
      <c r="S150" s="375"/>
      <c r="T150" s="421"/>
      <c r="U150" s="424"/>
    </row>
    <row r="151" spans="1:21" ht="57" hidden="1" customHeight="1" x14ac:dyDescent="0.25">
      <c r="A151" s="381">
        <v>2</v>
      </c>
      <c r="B151" s="381" t="s">
        <v>115</v>
      </c>
      <c r="C151" s="381">
        <v>8</v>
      </c>
      <c r="D151" s="381" t="s">
        <v>182</v>
      </c>
      <c r="E151" s="381" t="s">
        <v>189</v>
      </c>
      <c r="F151" s="381" t="s">
        <v>190</v>
      </c>
      <c r="G151" s="420" t="s">
        <v>191</v>
      </c>
      <c r="H151" s="46" t="s">
        <v>14</v>
      </c>
      <c r="I151" s="59">
        <v>600</v>
      </c>
      <c r="J151" s="46" t="s">
        <v>20</v>
      </c>
      <c r="K151" s="9">
        <v>0</v>
      </c>
      <c r="L151" s="9">
        <v>200</v>
      </c>
      <c r="M151" s="9">
        <v>200</v>
      </c>
      <c r="N151" s="9">
        <v>200</v>
      </c>
      <c r="O151" s="185" t="s">
        <v>186</v>
      </c>
      <c r="P151" s="186" t="s">
        <v>974</v>
      </c>
      <c r="Q151" s="188">
        <v>0</v>
      </c>
      <c r="R151" s="189">
        <v>0</v>
      </c>
      <c r="S151" s="189">
        <v>0</v>
      </c>
      <c r="T151" s="189">
        <v>0</v>
      </c>
    </row>
    <row r="152" spans="1:21" ht="27" hidden="1" x14ac:dyDescent="0.25">
      <c r="A152" s="381"/>
      <c r="B152" s="381"/>
      <c r="C152" s="381"/>
      <c r="D152" s="381"/>
      <c r="E152" s="381"/>
      <c r="F152" s="381"/>
      <c r="G152" s="420"/>
      <c r="H152" s="46" t="s">
        <v>14</v>
      </c>
      <c r="I152" s="59">
        <v>600</v>
      </c>
      <c r="J152" s="46" t="s">
        <v>20</v>
      </c>
      <c r="K152" s="9">
        <v>0</v>
      </c>
      <c r="L152" s="9">
        <v>200</v>
      </c>
      <c r="M152" s="9">
        <v>200</v>
      </c>
      <c r="N152" s="9">
        <v>200</v>
      </c>
      <c r="O152" s="185" t="s">
        <v>186</v>
      </c>
      <c r="P152" s="186" t="s">
        <v>975</v>
      </c>
      <c r="Q152" s="188"/>
      <c r="R152" s="73"/>
      <c r="S152" s="73"/>
      <c r="T152" s="73"/>
    </row>
    <row r="153" spans="1:21" ht="27" hidden="1" x14ac:dyDescent="0.25">
      <c r="A153" s="381"/>
      <c r="B153" s="381"/>
      <c r="C153" s="381"/>
      <c r="D153" s="381"/>
      <c r="E153" s="381"/>
      <c r="F153" s="381"/>
      <c r="G153" s="420"/>
      <c r="H153" s="46" t="s">
        <v>14</v>
      </c>
      <c r="I153" s="59">
        <v>600</v>
      </c>
      <c r="J153" s="46" t="s">
        <v>20</v>
      </c>
      <c r="K153" s="9">
        <v>0</v>
      </c>
      <c r="L153" s="9">
        <v>200</v>
      </c>
      <c r="M153" s="9">
        <v>200</v>
      </c>
      <c r="N153" s="9">
        <v>200</v>
      </c>
      <c r="O153" s="185" t="s">
        <v>186</v>
      </c>
      <c r="P153" s="186" t="s">
        <v>976</v>
      </c>
      <c r="Q153" s="188">
        <v>0</v>
      </c>
      <c r="R153" s="73"/>
      <c r="S153" s="73"/>
      <c r="T153" s="73"/>
    </row>
    <row r="154" spans="1:21" ht="57" hidden="1" customHeight="1" x14ac:dyDescent="0.25">
      <c r="A154" s="385">
        <v>2</v>
      </c>
      <c r="B154" s="381" t="s">
        <v>115</v>
      </c>
      <c r="C154" s="381">
        <v>8</v>
      </c>
      <c r="D154" s="381" t="s">
        <v>182</v>
      </c>
      <c r="E154" s="381" t="s">
        <v>189</v>
      </c>
      <c r="F154" s="381" t="s">
        <v>977</v>
      </c>
      <c r="G154" s="394" t="s">
        <v>192</v>
      </c>
      <c r="H154" s="46" t="s">
        <v>14</v>
      </c>
      <c r="I154" s="59">
        <v>500</v>
      </c>
      <c r="J154" s="46" t="s">
        <v>20</v>
      </c>
      <c r="K154" s="190">
        <v>0</v>
      </c>
      <c r="L154" s="9">
        <v>0</v>
      </c>
      <c r="M154" s="9">
        <v>0</v>
      </c>
      <c r="N154" s="9">
        <v>500</v>
      </c>
      <c r="O154" s="185" t="s">
        <v>186</v>
      </c>
      <c r="P154" s="186" t="s">
        <v>978</v>
      </c>
      <c r="Q154" s="188">
        <v>1</v>
      </c>
      <c r="R154" s="375" t="s">
        <v>979</v>
      </c>
      <c r="S154" s="375" t="s">
        <v>980</v>
      </c>
      <c r="T154" s="418">
        <v>144592532</v>
      </c>
      <c r="U154" s="419"/>
    </row>
    <row r="155" spans="1:21" ht="27" hidden="1" x14ac:dyDescent="0.25">
      <c r="A155" s="385"/>
      <c r="B155" s="381"/>
      <c r="C155" s="381"/>
      <c r="D155" s="381"/>
      <c r="E155" s="381"/>
      <c r="F155" s="381"/>
      <c r="G155" s="394"/>
      <c r="H155" s="46" t="s">
        <v>14</v>
      </c>
      <c r="I155" s="59">
        <v>500</v>
      </c>
      <c r="J155" s="46" t="s">
        <v>20</v>
      </c>
      <c r="K155" s="190">
        <v>0</v>
      </c>
      <c r="L155" s="9">
        <v>0</v>
      </c>
      <c r="M155" s="9">
        <v>0</v>
      </c>
      <c r="N155" s="9">
        <v>500</v>
      </c>
      <c r="O155" s="185" t="s">
        <v>186</v>
      </c>
      <c r="P155" s="186" t="s">
        <v>981</v>
      </c>
      <c r="Q155" s="191">
        <v>2501999998</v>
      </c>
      <c r="R155" s="375"/>
      <c r="S155" s="375"/>
      <c r="T155" s="418"/>
      <c r="U155" s="419"/>
    </row>
    <row r="156" spans="1:21" ht="27" hidden="1" x14ac:dyDescent="0.25">
      <c r="A156" s="385"/>
      <c r="B156" s="381"/>
      <c r="C156" s="381"/>
      <c r="D156" s="381"/>
      <c r="E156" s="381"/>
      <c r="F156" s="381"/>
      <c r="G156" s="394"/>
      <c r="H156" s="46" t="s">
        <v>14</v>
      </c>
      <c r="I156" s="59">
        <v>500</v>
      </c>
      <c r="J156" s="46" t="s">
        <v>20</v>
      </c>
      <c r="K156" s="190">
        <v>0</v>
      </c>
      <c r="L156" s="9">
        <v>0</v>
      </c>
      <c r="M156" s="9">
        <v>0</v>
      </c>
      <c r="N156" s="9">
        <v>500</v>
      </c>
      <c r="O156" s="185" t="s">
        <v>186</v>
      </c>
      <c r="P156" s="186" t="s">
        <v>982</v>
      </c>
      <c r="Q156" s="188">
        <v>1</v>
      </c>
      <c r="R156" s="375"/>
      <c r="S156" s="375"/>
      <c r="T156" s="418"/>
      <c r="U156" s="419"/>
    </row>
    <row r="157" spans="1:21" ht="24.95" hidden="1" customHeight="1" x14ac:dyDescent="0.25">
      <c r="A157" s="385">
        <v>3</v>
      </c>
      <c r="B157" s="381" t="s">
        <v>193</v>
      </c>
      <c r="C157" s="381">
        <v>9</v>
      </c>
      <c r="D157" s="381" t="s">
        <v>194</v>
      </c>
      <c r="E157" s="381" t="s">
        <v>195</v>
      </c>
      <c r="F157" s="387" t="s">
        <v>196</v>
      </c>
      <c r="G157" s="8" t="s">
        <v>197</v>
      </c>
      <c r="H157" s="46" t="s">
        <v>14</v>
      </c>
      <c r="I157" s="192">
        <v>1</v>
      </c>
      <c r="J157" s="46" t="s">
        <v>20</v>
      </c>
      <c r="K157" s="9">
        <v>0.25</v>
      </c>
      <c r="L157" s="9">
        <v>0.25</v>
      </c>
      <c r="M157" s="9">
        <v>0.25</v>
      </c>
      <c r="N157" s="9">
        <v>0.25</v>
      </c>
      <c r="O157" s="151" t="s">
        <v>198</v>
      </c>
      <c r="P157" s="193" t="s">
        <v>983</v>
      </c>
      <c r="Q157" s="194">
        <v>0</v>
      </c>
      <c r="R157" s="195">
        <v>0</v>
      </c>
      <c r="S157" s="195">
        <v>0</v>
      </c>
      <c r="T157" s="195">
        <v>0</v>
      </c>
    </row>
    <row r="158" spans="1:21" ht="24.95" hidden="1" customHeight="1" x14ac:dyDescent="0.25">
      <c r="A158" s="385"/>
      <c r="B158" s="381"/>
      <c r="C158" s="381"/>
      <c r="D158" s="381"/>
      <c r="E158" s="381"/>
      <c r="F158" s="387"/>
      <c r="G158" s="8" t="s">
        <v>197</v>
      </c>
      <c r="H158" s="46" t="s">
        <v>14</v>
      </c>
      <c r="I158" s="192">
        <v>1</v>
      </c>
      <c r="J158" s="46" t="s">
        <v>20</v>
      </c>
      <c r="K158" s="9">
        <v>0.25</v>
      </c>
      <c r="L158" s="9">
        <v>0.25</v>
      </c>
      <c r="M158" s="9">
        <v>0.25</v>
      </c>
      <c r="N158" s="9">
        <v>0.25</v>
      </c>
      <c r="O158" s="151" t="s">
        <v>198</v>
      </c>
      <c r="P158" s="193" t="s">
        <v>984</v>
      </c>
      <c r="Q158" s="194">
        <v>50000000</v>
      </c>
      <c r="R158" s="195"/>
      <c r="S158" s="195"/>
      <c r="T158" s="195"/>
    </row>
    <row r="159" spans="1:21" ht="24.95" hidden="1" customHeight="1" x14ac:dyDescent="0.25">
      <c r="A159" s="385"/>
      <c r="B159" s="381"/>
      <c r="C159" s="381"/>
      <c r="D159" s="381"/>
      <c r="E159" s="381"/>
      <c r="F159" s="387"/>
      <c r="G159" s="8" t="s">
        <v>197</v>
      </c>
      <c r="H159" s="46" t="s">
        <v>14</v>
      </c>
      <c r="I159" s="192">
        <v>1</v>
      </c>
      <c r="J159" s="46" t="s">
        <v>20</v>
      </c>
      <c r="K159" s="9">
        <v>0.25</v>
      </c>
      <c r="L159" s="9">
        <v>0.25</v>
      </c>
      <c r="M159" s="9">
        <v>0.25</v>
      </c>
      <c r="N159" s="9">
        <v>0.25</v>
      </c>
      <c r="O159" s="151" t="s">
        <v>198</v>
      </c>
      <c r="P159" s="193" t="s">
        <v>985</v>
      </c>
      <c r="Q159" s="194">
        <v>0</v>
      </c>
      <c r="R159" s="195"/>
      <c r="S159" s="195"/>
      <c r="T159" s="195"/>
    </row>
    <row r="160" spans="1:21" ht="24.95" hidden="1" customHeight="1" x14ac:dyDescent="0.25">
      <c r="A160" s="385"/>
      <c r="B160" s="381"/>
      <c r="C160" s="381"/>
      <c r="D160" s="381"/>
      <c r="E160" s="381"/>
      <c r="F160" s="387"/>
      <c r="G160" s="8" t="s">
        <v>197</v>
      </c>
      <c r="H160" s="46" t="s">
        <v>14</v>
      </c>
      <c r="I160" s="192">
        <v>1</v>
      </c>
      <c r="J160" s="46" t="s">
        <v>20</v>
      </c>
      <c r="K160" s="9">
        <v>0.25</v>
      </c>
      <c r="L160" s="9">
        <v>0.25</v>
      </c>
      <c r="M160" s="9">
        <v>0.25</v>
      </c>
      <c r="N160" s="9">
        <v>0.25</v>
      </c>
      <c r="O160" s="151" t="s">
        <v>198</v>
      </c>
      <c r="P160" s="193" t="s">
        <v>986</v>
      </c>
      <c r="Q160" s="194">
        <v>0</v>
      </c>
      <c r="R160" s="195"/>
      <c r="S160" s="195"/>
      <c r="T160" s="195"/>
    </row>
    <row r="161" spans="1:20" ht="24.95" hidden="1" customHeight="1" x14ac:dyDescent="0.25">
      <c r="A161" s="385"/>
      <c r="B161" s="381"/>
      <c r="C161" s="381"/>
      <c r="D161" s="381"/>
      <c r="E161" s="381"/>
      <c r="F161" s="387"/>
      <c r="G161" s="8" t="s">
        <v>197</v>
      </c>
      <c r="H161" s="46" t="s">
        <v>14</v>
      </c>
      <c r="I161" s="192">
        <v>1</v>
      </c>
      <c r="J161" s="46" t="s">
        <v>20</v>
      </c>
      <c r="K161" s="9">
        <v>0.25</v>
      </c>
      <c r="L161" s="9">
        <v>0.25</v>
      </c>
      <c r="M161" s="9">
        <v>0.25</v>
      </c>
      <c r="N161" s="9">
        <v>0.25</v>
      </c>
      <c r="O161" s="151" t="s">
        <v>198</v>
      </c>
      <c r="P161" s="193" t="s">
        <v>987</v>
      </c>
      <c r="Q161" s="194">
        <v>3000000</v>
      </c>
      <c r="R161" s="195"/>
      <c r="S161" s="195"/>
      <c r="T161" s="195"/>
    </row>
    <row r="162" spans="1:20" ht="27" hidden="1" x14ac:dyDescent="0.25">
      <c r="A162" s="385"/>
      <c r="B162" s="381"/>
      <c r="C162" s="381"/>
      <c r="D162" s="381"/>
      <c r="E162" s="381" t="s">
        <v>195</v>
      </c>
      <c r="F162" s="387"/>
      <c r="G162" s="8" t="s">
        <v>199</v>
      </c>
      <c r="H162" s="46" t="s">
        <v>14</v>
      </c>
      <c r="I162" s="59">
        <v>214</v>
      </c>
      <c r="J162" s="46" t="s">
        <v>20</v>
      </c>
      <c r="K162" s="9">
        <v>53</v>
      </c>
      <c r="L162" s="9">
        <v>54</v>
      </c>
      <c r="M162" s="9">
        <v>54</v>
      </c>
      <c r="N162" s="9">
        <v>53</v>
      </c>
      <c r="O162" s="151" t="s">
        <v>198</v>
      </c>
      <c r="P162" s="193" t="s">
        <v>988</v>
      </c>
      <c r="Q162" s="194">
        <v>2000000</v>
      </c>
      <c r="R162" s="195"/>
      <c r="S162" s="195"/>
      <c r="T162" s="195"/>
    </row>
    <row r="163" spans="1:20" ht="27" hidden="1" x14ac:dyDescent="0.25">
      <c r="A163" s="385"/>
      <c r="B163" s="381"/>
      <c r="C163" s="381"/>
      <c r="D163" s="381"/>
      <c r="E163" s="381"/>
      <c r="F163" s="387"/>
      <c r="G163" s="8" t="s">
        <v>199</v>
      </c>
      <c r="H163" s="46" t="s">
        <v>14</v>
      </c>
      <c r="I163" s="59">
        <v>214</v>
      </c>
      <c r="J163" s="46" t="s">
        <v>20</v>
      </c>
      <c r="K163" s="9">
        <v>53</v>
      </c>
      <c r="L163" s="9">
        <v>54</v>
      </c>
      <c r="M163" s="9">
        <v>54</v>
      </c>
      <c r="N163" s="9">
        <v>53</v>
      </c>
      <c r="O163" s="151" t="s">
        <v>198</v>
      </c>
      <c r="P163" s="193" t="s">
        <v>989</v>
      </c>
      <c r="Q163" s="194">
        <v>50000000</v>
      </c>
      <c r="R163" s="195"/>
      <c r="S163" s="195"/>
      <c r="T163" s="195"/>
    </row>
    <row r="164" spans="1:20" ht="27" hidden="1" x14ac:dyDescent="0.25">
      <c r="A164" s="385"/>
      <c r="B164" s="381"/>
      <c r="C164" s="381"/>
      <c r="D164" s="381"/>
      <c r="E164" s="381" t="s">
        <v>195</v>
      </c>
      <c r="F164" s="387"/>
      <c r="G164" s="8" t="s">
        <v>200</v>
      </c>
      <c r="H164" s="46" t="s">
        <v>14</v>
      </c>
      <c r="I164" s="59">
        <v>9</v>
      </c>
      <c r="J164" s="46" t="s">
        <v>20</v>
      </c>
      <c r="K164" s="9">
        <v>1</v>
      </c>
      <c r="L164" s="9">
        <v>3</v>
      </c>
      <c r="M164" s="9">
        <v>3</v>
      </c>
      <c r="N164" s="9">
        <v>2</v>
      </c>
      <c r="O164" s="151" t="s">
        <v>198</v>
      </c>
      <c r="P164" s="193" t="s">
        <v>990</v>
      </c>
      <c r="Q164" s="194">
        <v>250000000</v>
      </c>
      <c r="R164" s="195"/>
      <c r="S164" s="195"/>
      <c r="T164" s="195"/>
    </row>
    <row r="165" spans="1:20" ht="27" hidden="1" x14ac:dyDescent="0.25">
      <c r="A165" s="385"/>
      <c r="B165" s="381"/>
      <c r="C165" s="381"/>
      <c r="D165" s="381"/>
      <c r="E165" s="381"/>
      <c r="F165" s="387"/>
      <c r="G165" s="8" t="s">
        <v>200</v>
      </c>
      <c r="H165" s="46" t="s">
        <v>14</v>
      </c>
      <c r="I165" s="59">
        <v>9</v>
      </c>
      <c r="J165" s="46" t="s">
        <v>20</v>
      </c>
      <c r="K165" s="9">
        <v>1</v>
      </c>
      <c r="L165" s="9">
        <v>3</v>
      </c>
      <c r="M165" s="9">
        <v>3</v>
      </c>
      <c r="N165" s="9">
        <v>2</v>
      </c>
      <c r="O165" s="151" t="s">
        <v>198</v>
      </c>
      <c r="P165" s="193" t="s">
        <v>991</v>
      </c>
      <c r="Q165" s="194">
        <v>2450000000</v>
      </c>
      <c r="R165" s="195"/>
      <c r="S165" s="195"/>
      <c r="T165" s="195"/>
    </row>
    <row r="166" spans="1:20" ht="27" hidden="1" x14ac:dyDescent="0.25">
      <c r="A166" s="385"/>
      <c r="B166" s="381"/>
      <c r="C166" s="381"/>
      <c r="D166" s="381"/>
      <c r="E166" s="381"/>
      <c r="F166" s="387"/>
      <c r="G166" s="8" t="s">
        <v>200</v>
      </c>
      <c r="H166" s="46" t="s">
        <v>14</v>
      </c>
      <c r="I166" s="59">
        <v>9</v>
      </c>
      <c r="J166" s="46" t="s">
        <v>20</v>
      </c>
      <c r="K166" s="9">
        <v>1</v>
      </c>
      <c r="L166" s="9">
        <v>3</v>
      </c>
      <c r="M166" s="9">
        <v>3</v>
      </c>
      <c r="N166" s="9">
        <v>2</v>
      </c>
      <c r="O166" s="151" t="s">
        <v>198</v>
      </c>
      <c r="P166" s="193" t="s">
        <v>992</v>
      </c>
      <c r="Q166" s="194">
        <v>174000000</v>
      </c>
      <c r="R166" s="195"/>
      <c r="S166" s="195"/>
      <c r="T166" s="195"/>
    </row>
    <row r="167" spans="1:20" ht="27" hidden="1" x14ac:dyDescent="0.25">
      <c r="A167" s="385"/>
      <c r="B167" s="381"/>
      <c r="C167" s="381"/>
      <c r="D167" s="381"/>
      <c r="E167" s="381" t="s">
        <v>195</v>
      </c>
      <c r="F167" s="387"/>
      <c r="G167" s="8" t="s">
        <v>201</v>
      </c>
      <c r="H167" s="46" t="s">
        <v>14</v>
      </c>
      <c r="I167" s="59">
        <v>1</v>
      </c>
      <c r="J167" s="46" t="s">
        <v>20</v>
      </c>
      <c r="K167" s="9"/>
      <c r="L167" s="9"/>
      <c r="M167" s="9">
        <v>1</v>
      </c>
      <c r="N167" s="9"/>
      <c r="O167" s="151" t="s">
        <v>198</v>
      </c>
      <c r="P167" s="196" t="s">
        <v>993</v>
      </c>
      <c r="Q167" s="194">
        <v>0</v>
      </c>
      <c r="R167" s="195"/>
      <c r="S167" s="195"/>
      <c r="T167" s="195"/>
    </row>
    <row r="168" spans="1:20" ht="27" hidden="1" x14ac:dyDescent="0.25">
      <c r="A168" s="385"/>
      <c r="B168" s="381"/>
      <c r="C168" s="381"/>
      <c r="D168" s="381"/>
      <c r="E168" s="381"/>
      <c r="F168" s="387"/>
      <c r="G168" s="8" t="s">
        <v>201</v>
      </c>
      <c r="H168" s="46" t="s">
        <v>14</v>
      </c>
      <c r="I168" s="59">
        <v>1</v>
      </c>
      <c r="J168" s="46" t="s">
        <v>20</v>
      </c>
      <c r="K168" s="9"/>
      <c r="L168" s="9"/>
      <c r="M168" s="9">
        <v>1</v>
      </c>
      <c r="N168" s="9"/>
      <c r="O168" s="151" t="s">
        <v>198</v>
      </c>
      <c r="P168" s="193" t="s">
        <v>994</v>
      </c>
      <c r="Q168" s="194">
        <v>0</v>
      </c>
      <c r="R168" s="195"/>
      <c r="S168" s="195"/>
      <c r="T168" s="195"/>
    </row>
    <row r="169" spans="1:20" ht="24.95" hidden="1" customHeight="1" x14ac:dyDescent="0.25">
      <c r="A169" s="385">
        <v>3</v>
      </c>
      <c r="B169" s="381" t="s">
        <v>193</v>
      </c>
      <c r="C169" s="381">
        <v>10</v>
      </c>
      <c r="D169" s="381" t="s">
        <v>202</v>
      </c>
      <c r="E169" s="381" t="s">
        <v>203</v>
      </c>
      <c r="F169" s="381" t="s">
        <v>204</v>
      </c>
      <c r="G169" s="8" t="s">
        <v>205</v>
      </c>
      <c r="H169" s="46" t="s">
        <v>14</v>
      </c>
      <c r="I169" s="197">
        <v>43</v>
      </c>
      <c r="J169" s="198" t="s">
        <v>15</v>
      </c>
      <c r="K169" s="9">
        <v>43</v>
      </c>
      <c r="L169" s="9">
        <v>43</v>
      </c>
      <c r="M169" s="9">
        <v>43</v>
      </c>
      <c r="N169" s="9">
        <v>43</v>
      </c>
      <c r="O169" s="151" t="s">
        <v>198</v>
      </c>
      <c r="P169" s="193" t="s">
        <v>995</v>
      </c>
      <c r="Q169" s="194">
        <v>22000000</v>
      </c>
      <c r="R169" s="195"/>
      <c r="S169" s="195"/>
      <c r="T169" s="195"/>
    </row>
    <row r="170" spans="1:20" ht="24.95" hidden="1" customHeight="1" x14ac:dyDescent="0.25">
      <c r="A170" s="385"/>
      <c r="B170" s="381"/>
      <c r="C170" s="381"/>
      <c r="D170" s="381"/>
      <c r="E170" s="381"/>
      <c r="F170" s="381"/>
      <c r="G170" s="8" t="s">
        <v>205</v>
      </c>
      <c r="H170" s="46" t="s">
        <v>14</v>
      </c>
      <c r="I170" s="197">
        <v>43</v>
      </c>
      <c r="J170" s="198" t="s">
        <v>15</v>
      </c>
      <c r="K170" s="9">
        <v>43</v>
      </c>
      <c r="L170" s="9">
        <v>43</v>
      </c>
      <c r="M170" s="9">
        <v>43</v>
      </c>
      <c r="N170" s="9">
        <v>43</v>
      </c>
      <c r="O170" s="151" t="s">
        <v>198</v>
      </c>
      <c r="P170" s="196" t="s">
        <v>996</v>
      </c>
      <c r="Q170" s="194">
        <v>25000000</v>
      </c>
      <c r="R170" s="195"/>
      <c r="S170" s="195"/>
      <c r="T170" s="195"/>
    </row>
    <row r="171" spans="1:20" ht="25.5" hidden="1" x14ac:dyDescent="0.25">
      <c r="A171" s="385"/>
      <c r="B171" s="381"/>
      <c r="C171" s="381"/>
      <c r="D171" s="381"/>
      <c r="E171" s="381"/>
      <c r="F171" s="381"/>
      <c r="G171" s="8" t="s">
        <v>206</v>
      </c>
      <c r="H171" s="46" t="s">
        <v>14</v>
      </c>
      <c r="I171" s="59">
        <v>1</v>
      </c>
      <c r="J171" s="46" t="s">
        <v>15</v>
      </c>
      <c r="K171" s="9">
        <v>1</v>
      </c>
      <c r="L171" s="9">
        <v>1</v>
      </c>
      <c r="M171" s="9">
        <v>1</v>
      </c>
      <c r="N171" s="9">
        <v>1</v>
      </c>
      <c r="O171" s="151" t="s">
        <v>198</v>
      </c>
      <c r="P171" s="193" t="s">
        <v>997</v>
      </c>
      <c r="Q171" s="194">
        <v>7000000</v>
      </c>
      <c r="R171" s="195"/>
      <c r="S171" s="195"/>
      <c r="T171" s="195"/>
    </row>
    <row r="172" spans="1:20" ht="27" hidden="1" x14ac:dyDescent="0.25">
      <c r="A172" s="385"/>
      <c r="B172" s="381"/>
      <c r="C172" s="381"/>
      <c r="D172" s="381"/>
      <c r="E172" s="381"/>
      <c r="F172" s="381"/>
      <c r="G172" s="8" t="s">
        <v>207</v>
      </c>
      <c r="H172" s="46" t="s">
        <v>14</v>
      </c>
      <c r="I172" s="59">
        <v>9</v>
      </c>
      <c r="J172" s="46" t="s">
        <v>20</v>
      </c>
      <c r="K172" s="9"/>
      <c r="L172" s="9">
        <v>3</v>
      </c>
      <c r="M172" s="9">
        <v>3</v>
      </c>
      <c r="N172" s="9">
        <v>3</v>
      </c>
      <c r="O172" s="151" t="s">
        <v>198</v>
      </c>
      <c r="P172" s="193" t="s">
        <v>998</v>
      </c>
      <c r="Q172" s="194">
        <v>0</v>
      </c>
      <c r="R172" s="195"/>
      <c r="S172" s="195"/>
      <c r="T172" s="195"/>
    </row>
    <row r="173" spans="1:20" ht="27" hidden="1" x14ac:dyDescent="0.25">
      <c r="A173" s="385"/>
      <c r="B173" s="381"/>
      <c r="C173" s="381"/>
      <c r="D173" s="381"/>
      <c r="E173" s="381"/>
      <c r="F173" s="381"/>
      <c r="G173" s="8" t="s">
        <v>207</v>
      </c>
      <c r="H173" s="46" t="s">
        <v>14</v>
      </c>
      <c r="I173" s="59">
        <v>9</v>
      </c>
      <c r="J173" s="46" t="s">
        <v>20</v>
      </c>
      <c r="K173" s="9"/>
      <c r="L173" s="9">
        <v>3</v>
      </c>
      <c r="M173" s="9">
        <v>3</v>
      </c>
      <c r="N173" s="9">
        <v>3</v>
      </c>
      <c r="O173" s="151" t="s">
        <v>198</v>
      </c>
      <c r="P173" s="193" t="s">
        <v>999</v>
      </c>
      <c r="Q173" s="194">
        <v>0</v>
      </c>
      <c r="R173" s="195"/>
      <c r="S173" s="195"/>
      <c r="T173" s="195"/>
    </row>
    <row r="174" spans="1:20" ht="27" hidden="1" x14ac:dyDescent="0.25">
      <c r="A174" s="385"/>
      <c r="B174" s="381"/>
      <c r="C174" s="381"/>
      <c r="D174" s="381"/>
      <c r="E174" s="381"/>
      <c r="F174" s="381"/>
      <c r="G174" s="8" t="s">
        <v>208</v>
      </c>
      <c r="H174" s="46" t="s">
        <v>14</v>
      </c>
      <c r="I174" s="59">
        <v>5</v>
      </c>
      <c r="J174" s="58" t="s">
        <v>20</v>
      </c>
      <c r="K174" s="9">
        <v>1</v>
      </c>
      <c r="L174" s="9">
        <v>1</v>
      </c>
      <c r="M174" s="9">
        <v>2</v>
      </c>
      <c r="N174" s="9">
        <v>1</v>
      </c>
      <c r="O174" s="151" t="s">
        <v>198</v>
      </c>
      <c r="P174" s="196" t="s">
        <v>1000</v>
      </c>
      <c r="Q174" s="194">
        <v>26000000</v>
      </c>
      <c r="R174" s="195"/>
      <c r="S174" s="195"/>
      <c r="T174" s="195"/>
    </row>
    <row r="175" spans="1:20" ht="27" hidden="1" x14ac:dyDescent="0.25">
      <c r="A175" s="385"/>
      <c r="B175" s="381"/>
      <c r="C175" s="381"/>
      <c r="D175" s="381"/>
      <c r="E175" s="381"/>
      <c r="F175" s="381"/>
      <c r="G175" s="8" t="s">
        <v>208</v>
      </c>
      <c r="H175" s="46" t="s">
        <v>14</v>
      </c>
      <c r="I175" s="59">
        <v>5</v>
      </c>
      <c r="J175" s="58" t="s">
        <v>20</v>
      </c>
      <c r="K175" s="9">
        <v>1</v>
      </c>
      <c r="L175" s="9">
        <v>1</v>
      </c>
      <c r="M175" s="9">
        <v>2</v>
      </c>
      <c r="N175" s="9">
        <v>1</v>
      </c>
      <c r="O175" s="151" t="s">
        <v>198</v>
      </c>
      <c r="P175" s="199" t="s">
        <v>1001</v>
      </c>
      <c r="Q175" s="194">
        <v>15000000</v>
      </c>
      <c r="R175" s="195"/>
      <c r="S175" s="195"/>
      <c r="T175" s="195"/>
    </row>
    <row r="176" spans="1:20" ht="27" hidden="1" x14ac:dyDescent="0.25">
      <c r="A176" s="385"/>
      <c r="B176" s="381"/>
      <c r="C176" s="381"/>
      <c r="D176" s="381"/>
      <c r="E176" s="381"/>
      <c r="F176" s="381"/>
      <c r="G176" s="8" t="s">
        <v>209</v>
      </c>
      <c r="H176" s="46" t="s">
        <v>14</v>
      </c>
      <c r="I176" s="59">
        <v>2</v>
      </c>
      <c r="J176" s="58" t="s">
        <v>20</v>
      </c>
      <c r="K176" s="9"/>
      <c r="L176" s="9">
        <v>1</v>
      </c>
      <c r="M176" s="9">
        <v>1</v>
      </c>
      <c r="N176" s="9"/>
      <c r="O176" s="151" t="s">
        <v>198</v>
      </c>
      <c r="P176" s="193" t="s">
        <v>1002</v>
      </c>
      <c r="Q176" s="194">
        <v>0</v>
      </c>
      <c r="R176" s="195"/>
      <c r="S176" s="195"/>
      <c r="T176" s="195"/>
    </row>
    <row r="177" spans="1:20" ht="27" hidden="1" x14ac:dyDescent="0.25">
      <c r="A177" s="385"/>
      <c r="B177" s="381"/>
      <c r="C177" s="381"/>
      <c r="D177" s="381"/>
      <c r="E177" s="381"/>
      <c r="F177" s="381"/>
      <c r="G177" s="8" t="s">
        <v>209</v>
      </c>
      <c r="H177" s="46" t="s">
        <v>14</v>
      </c>
      <c r="I177" s="59">
        <v>2</v>
      </c>
      <c r="J177" s="58" t="s">
        <v>20</v>
      </c>
      <c r="K177" s="9"/>
      <c r="L177" s="9">
        <v>1</v>
      </c>
      <c r="M177" s="9">
        <v>1</v>
      </c>
      <c r="N177" s="9"/>
      <c r="O177" s="151" t="s">
        <v>198</v>
      </c>
      <c r="P177" s="196" t="s">
        <v>1003</v>
      </c>
      <c r="Q177" s="194">
        <v>0</v>
      </c>
      <c r="R177" s="195"/>
      <c r="S177" s="195"/>
      <c r="T177" s="195"/>
    </row>
    <row r="178" spans="1:20" ht="48.95" hidden="1" customHeight="1" x14ac:dyDescent="0.25">
      <c r="A178" s="385">
        <v>3</v>
      </c>
      <c r="B178" s="381" t="s">
        <v>193</v>
      </c>
      <c r="C178" s="381">
        <v>11</v>
      </c>
      <c r="D178" s="381" t="s">
        <v>210</v>
      </c>
      <c r="E178" s="381" t="s">
        <v>211</v>
      </c>
      <c r="F178" s="387" t="s">
        <v>212</v>
      </c>
      <c r="G178" s="8" t="s">
        <v>213</v>
      </c>
      <c r="H178" s="46" t="s">
        <v>14</v>
      </c>
      <c r="I178" s="59">
        <v>1000</v>
      </c>
      <c r="J178" s="46" t="s">
        <v>20</v>
      </c>
      <c r="K178" s="9">
        <v>200</v>
      </c>
      <c r="L178" s="9">
        <v>300</v>
      </c>
      <c r="M178" s="9">
        <v>300</v>
      </c>
      <c r="N178" s="9">
        <v>200</v>
      </c>
      <c r="O178" s="151" t="s">
        <v>198</v>
      </c>
      <c r="P178" s="200" t="s">
        <v>1004</v>
      </c>
      <c r="Q178" s="201">
        <v>5000000</v>
      </c>
      <c r="R178" s="202"/>
      <c r="S178" s="202"/>
      <c r="T178" s="202"/>
    </row>
    <row r="179" spans="1:20" ht="48.95" hidden="1" customHeight="1" x14ac:dyDescent="0.25">
      <c r="A179" s="385"/>
      <c r="B179" s="381"/>
      <c r="C179" s="381"/>
      <c r="D179" s="381"/>
      <c r="E179" s="381"/>
      <c r="F179" s="387"/>
      <c r="G179" s="8" t="s">
        <v>213</v>
      </c>
      <c r="H179" s="46" t="s">
        <v>14</v>
      </c>
      <c r="I179" s="59">
        <v>1000</v>
      </c>
      <c r="J179" s="46" t="s">
        <v>20</v>
      </c>
      <c r="K179" s="9">
        <v>200</v>
      </c>
      <c r="L179" s="9">
        <v>300</v>
      </c>
      <c r="M179" s="9">
        <v>300</v>
      </c>
      <c r="N179" s="9">
        <v>200</v>
      </c>
      <c r="O179" s="151" t="s">
        <v>198</v>
      </c>
      <c r="P179" s="200" t="s">
        <v>1005</v>
      </c>
      <c r="Q179" s="201">
        <v>3000000</v>
      </c>
      <c r="R179" s="202"/>
      <c r="S179" s="202"/>
      <c r="T179" s="202"/>
    </row>
    <row r="180" spans="1:20" ht="48.95" hidden="1" customHeight="1" x14ac:dyDescent="0.25">
      <c r="A180" s="385"/>
      <c r="B180" s="381"/>
      <c r="C180" s="381"/>
      <c r="D180" s="381"/>
      <c r="E180" s="381"/>
      <c r="F180" s="387"/>
      <c r="G180" s="8" t="s">
        <v>213</v>
      </c>
      <c r="H180" s="46" t="s">
        <v>14</v>
      </c>
      <c r="I180" s="59">
        <v>1000</v>
      </c>
      <c r="J180" s="46" t="s">
        <v>20</v>
      </c>
      <c r="K180" s="9">
        <v>200</v>
      </c>
      <c r="L180" s="9">
        <v>300</v>
      </c>
      <c r="M180" s="9">
        <v>300</v>
      </c>
      <c r="N180" s="9">
        <v>200</v>
      </c>
      <c r="O180" s="151" t="s">
        <v>198</v>
      </c>
      <c r="P180" s="200" t="s">
        <v>1006</v>
      </c>
      <c r="Q180" s="201">
        <v>18000000</v>
      </c>
      <c r="R180" s="202"/>
      <c r="S180" s="202"/>
      <c r="T180" s="202"/>
    </row>
    <row r="181" spans="1:20" ht="38.25" hidden="1" x14ac:dyDescent="0.25">
      <c r="A181" s="385"/>
      <c r="B181" s="381"/>
      <c r="C181" s="381"/>
      <c r="D181" s="381"/>
      <c r="E181" s="381"/>
      <c r="F181" s="387"/>
      <c r="G181" s="8" t="s">
        <v>214</v>
      </c>
      <c r="H181" s="46" t="s">
        <v>14</v>
      </c>
      <c r="I181" s="59">
        <v>600</v>
      </c>
      <c r="J181" s="46" t="s">
        <v>20</v>
      </c>
      <c r="K181" s="9">
        <v>100</v>
      </c>
      <c r="L181" s="9">
        <v>200</v>
      </c>
      <c r="M181" s="9">
        <v>200</v>
      </c>
      <c r="N181" s="9">
        <v>100</v>
      </c>
      <c r="O181" s="151" t="s">
        <v>198</v>
      </c>
      <c r="P181" s="200" t="s">
        <v>1007</v>
      </c>
      <c r="Q181" s="201">
        <v>0</v>
      </c>
      <c r="R181" s="202"/>
      <c r="S181" s="202"/>
      <c r="T181" s="202"/>
    </row>
    <row r="182" spans="1:20" ht="38.25" hidden="1" x14ac:dyDescent="0.25">
      <c r="A182" s="385"/>
      <c r="B182" s="381"/>
      <c r="C182" s="381"/>
      <c r="D182" s="381"/>
      <c r="E182" s="381"/>
      <c r="F182" s="387"/>
      <c r="G182" s="8" t="s">
        <v>214</v>
      </c>
      <c r="H182" s="46" t="s">
        <v>14</v>
      </c>
      <c r="I182" s="59">
        <v>600</v>
      </c>
      <c r="J182" s="46" t="s">
        <v>20</v>
      </c>
      <c r="K182" s="9">
        <v>100</v>
      </c>
      <c r="L182" s="9">
        <v>200</v>
      </c>
      <c r="M182" s="9">
        <v>200</v>
      </c>
      <c r="N182" s="9">
        <v>100</v>
      </c>
      <c r="O182" s="151" t="s">
        <v>198</v>
      </c>
      <c r="P182" s="200" t="s">
        <v>1008</v>
      </c>
      <c r="Q182" s="201">
        <v>1750000</v>
      </c>
      <c r="R182" s="202"/>
      <c r="S182" s="202"/>
      <c r="T182" s="202"/>
    </row>
    <row r="183" spans="1:20" ht="38.25" hidden="1" x14ac:dyDescent="0.25">
      <c r="A183" s="385"/>
      <c r="B183" s="381"/>
      <c r="C183" s="381"/>
      <c r="D183" s="381"/>
      <c r="E183" s="381"/>
      <c r="F183" s="387"/>
      <c r="G183" s="8" t="s">
        <v>214</v>
      </c>
      <c r="H183" s="46" t="s">
        <v>14</v>
      </c>
      <c r="I183" s="59">
        <v>600</v>
      </c>
      <c r="J183" s="46" t="s">
        <v>20</v>
      </c>
      <c r="K183" s="9">
        <v>100</v>
      </c>
      <c r="L183" s="9">
        <v>200</v>
      </c>
      <c r="M183" s="9">
        <v>200</v>
      </c>
      <c r="N183" s="9">
        <v>100</v>
      </c>
      <c r="O183" s="151" t="s">
        <v>198</v>
      </c>
      <c r="P183" s="200" t="s">
        <v>1009</v>
      </c>
      <c r="Q183" s="201">
        <v>2000000</v>
      </c>
      <c r="R183" s="202"/>
      <c r="S183" s="202"/>
      <c r="T183" s="202"/>
    </row>
    <row r="184" spans="1:20" ht="38.25" hidden="1" x14ac:dyDescent="0.25">
      <c r="A184" s="385"/>
      <c r="B184" s="381"/>
      <c r="C184" s="381"/>
      <c r="D184" s="381"/>
      <c r="E184" s="381"/>
      <c r="F184" s="387"/>
      <c r="G184" s="8" t="s">
        <v>214</v>
      </c>
      <c r="H184" s="46" t="s">
        <v>14</v>
      </c>
      <c r="I184" s="59">
        <v>600</v>
      </c>
      <c r="J184" s="46" t="s">
        <v>20</v>
      </c>
      <c r="K184" s="9">
        <v>100</v>
      </c>
      <c r="L184" s="9">
        <v>200</v>
      </c>
      <c r="M184" s="9">
        <v>200</v>
      </c>
      <c r="N184" s="9">
        <v>100</v>
      </c>
      <c r="O184" s="151" t="s">
        <v>198</v>
      </c>
      <c r="P184" s="200" t="s">
        <v>1010</v>
      </c>
      <c r="Q184" s="201">
        <v>13500000</v>
      </c>
      <c r="R184" s="202"/>
      <c r="S184" s="202"/>
      <c r="T184" s="202"/>
    </row>
    <row r="185" spans="1:20" ht="27" hidden="1" x14ac:dyDescent="0.25">
      <c r="A185" s="385"/>
      <c r="B185" s="381"/>
      <c r="C185" s="381"/>
      <c r="D185" s="381"/>
      <c r="E185" s="381"/>
      <c r="F185" s="387"/>
      <c r="G185" s="8" t="s">
        <v>215</v>
      </c>
      <c r="H185" s="46" t="s">
        <v>14</v>
      </c>
      <c r="I185" s="59">
        <v>5</v>
      </c>
      <c r="J185" s="46" t="s">
        <v>20</v>
      </c>
      <c r="K185" s="9">
        <v>1</v>
      </c>
      <c r="L185" s="9">
        <v>2</v>
      </c>
      <c r="M185" s="9">
        <v>1</v>
      </c>
      <c r="N185" s="9">
        <v>1</v>
      </c>
      <c r="O185" s="151" t="s">
        <v>198</v>
      </c>
      <c r="P185" s="200" t="s">
        <v>1011</v>
      </c>
      <c r="Q185" s="201">
        <v>25000000</v>
      </c>
      <c r="R185" s="202"/>
      <c r="S185" s="202"/>
      <c r="T185" s="202"/>
    </row>
    <row r="186" spans="1:20" ht="27" hidden="1" x14ac:dyDescent="0.25">
      <c r="A186" s="385"/>
      <c r="B186" s="381"/>
      <c r="C186" s="381"/>
      <c r="D186" s="381"/>
      <c r="E186" s="381"/>
      <c r="F186" s="387"/>
      <c r="G186" s="8" t="s">
        <v>216</v>
      </c>
      <c r="H186" s="46" t="s">
        <v>14</v>
      </c>
      <c r="I186" s="59">
        <v>1</v>
      </c>
      <c r="J186" s="46" t="s">
        <v>20</v>
      </c>
      <c r="K186" s="9"/>
      <c r="L186" s="9">
        <v>1</v>
      </c>
      <c r="M186" s="9"/>
      <c r="N186" s="9"/>
      <c r="O186" s="151" t="s">
        <v>198</v>
      </c>
      <c r="P186" s="203" t="s">
        <v>1012</v>
      </c>
      <c r="Q186" s="201">
        <v>10000000</v>
      </c>
      <c r="R186" s="202"/>
      <c r="S186" s="202"/>
      <c r="T186" s="202"/>
    </row>
    <row r="187" spans="1:20" ht="33.75" hidden="1" x14ac:dyDescent="0.25">
      <c r="A187" s="385"/>
      <c r="B187" s="381"/>
      <c r="C187" s="381"/>
      <c r="D187" s="381"/>
      <c r="E187" s="381"/>
      <c r="F187" s="387"/>
      <c r="G187" s="8" t="s">
        <v>217</v>
      </c>
      <c r="H187" s="46" t="s">
        <v>14</v>
      </c>
      <c r="I187" s="59">
        <v>1</v>
      </c>
      <c r="J187" s="204" t="s">
        <v>15</v>
      </c>
      <c r="K187" s="9">
        <v>1</v>
      </c>
      <c r="L187" s="9">
        <v>1</v>
      </c>
      <c r="M187" s="9">
        <v>1</v>
      </c>
      <c r="N187" s="9">
        <v>1</v>
      </c>
      <c r="O187" s="151" t="s">
        <v>198</v>
      </c>
      <c r="P187" s="203" t="s">
        <v>1013</v>
      </c>
      <c r="Q187" s="201">
        <v>0</v>
      </c>
      <c r="R187" s="202"/>
      <c r="S187" s="202"/>
      <c r="T187" s="202"/>
    </row>
    <row r="188" spans="1:20" ht="25.5" hidden="1" x14ac:dyDescent="0.25">
      <c r="A188" s="385"/>
      <c r="B188" s="381"/>
      <c r="C188" s="381"/>
      <c r="D188" s="381"/>
      <c r="E188" s="381"/>
      <c r="F188" s="387"/>
      <c r="G188" s="8" t="s">
        <v>217</v>
      </c>
      <c r="H188" s="46" t="s">
        <v>14</v>
      </c>
      <c r="I188" s="59">
        <v>1</v>
      </c>
      <c r="J188" s="204" t="s">
        <v>15</v>
      </c>
      <c r="K188" s="9">
        <v>1</v>
      </c>
      <c r="L188" s="9">
        <v>1</v>
      </c>
      <c r="M188" s="9">
        <v>1</v>
      </c>
      <c r="N188" s="9">
        <v>1</v>
      </c>
      <c r="O188" s="151" t="s">
        <v>198</v>
      </c>
      <c r="P188" s="203" t="s">
        <v>1014</v>
      </c>
      <c r="Q188" s="201">
        <v>347000000</v>
      </c>
      <c r="R188" s="202"/>
      <c r="S188" s="202"/>
      <c r="T188" s="202"/>
    </row>
    <row r="189" spans="1:20" ht="25.5" hidden="1" x14ac:dyDescent="0.25">
      <c r="A189" s="385"/>
      <c r="B189" s="381"/>
      <c r="C189" s="381"/>
      <c r="D189" s="381"/>
      <c r="E189" s="381"/>
      <c r="F189" s="387"/>
      <c r="G189" s="8" t="s">
        <v>217</v>
      </c>
      <c r="H189" s="46" t="s">
        <v>14</v>
      </c>
      <c r="I189" s="59">
        <v>1</v>
      </c>
      <c r="J189" s="204" t="s">
        <v>15</v>
      </c>
      <c r="K189" s="9">
        <v>1</v>
      </c>
      <c r="L189" s="9">
        <v>1</v>
      </c>
      <c r="M189" s="9">
        <v>1</v>
      </c>
      <c r="N189" s="9">
        <v>1</v>
      </c>
      <c r="O189" s="151" t="s">
        <v>198</v>
      </c>
      <c r="P189" s="203" t="s">
        <v>1015</v>
      </c>
      <c r="Q189" s="201">
        <v>9500000</v>
      </c>
      <c r="R189" s="202"/>
      <c r="S189" s="202"/>
      <c r="T189" s="202"/>
    </row>
    <row r="190" spans="1:20" ht="27" hidden="1" x14ac:dyDescent="0.25">
      <c r="A190" s="385"/>
      <c r="B190" s="381"/>
      <c r="C190" s="381"/>
      <c r="D190" s="381"/>
      <c r="E190" s="381"/>
      <c r="F190" s="387"/>
      <c r="G190" s="8" t="s">
        <v>218</v>
      </c>
      <c r="H190" s="204" t="s">
        <v>14</v>
      </c>
      <c r="I190" s="59">
        <v>18</v>
      </c>
      <c r="J190" s="204" t="s">
        <v>20</v>
      </c>
      <c r="K190" s="9">
        <v>3</v>
      </c>
      <c r="L190" s="9">
        <v>5</v>
      </c>
      <c r="M190" s="9">
        <v>6</v>
      </c>
      <c r="N190" s="9">
        <v>4</v>
      </c>
      <c r="O190" s="151" t="s">
        <v>198</v>
      </c>
      <c r="P190" s="203" t="s">
        <v>1016</v>
      </c>
      <c r="Q190" s="201">
        <v>3000000</v>
      </c>
      <c r="R190" s="202"/>
      <c r="S190" s="202"/>
      <c r="T190" s="202"/>
    </row>
    <row r="191" spans="1:20" ht="27" hidden="1" x14ac:dyDescent="0.25">
      <c r="A191" s="385"/>
      <c r="B191" s="381"/>
      <c r="C191" s="381"/>
      <c r="D191" s="381"/>
      <c r="E191" s="381"/>
      <c r="F191" s="387"/>
      <c r="G191" s="8" t="s">
        <v>218</v>
      </c>
      <c r="H191" s="204" t="s">
        <v>14</v>
      </c>
      <c r="I191" s="59">
        <v>18</v>
      </c>
      <c r="J191" s="204" t="s">
        <v>20</v>
      </c>
      <c r="K191" s="9">
        <v>3</v>
      </c>
      <c r="L191" s="9">
        <v>5</v>
      </c>
      <c r="M191" s="9">
        <v>6</v>
      </c>
      <c r="N191" s="9">
        <v>4</v>
      </c>
      <c r="O191" s="151" t="s">
        <v>198</v>
      </c>
      <c r="P191" s="203" t="s">
        <v>1017</v>
      </c>
      <c r="Q191" s="201">
        <v>3000000</v>
      </c>
      <c r="R191" s="202"/>
      <c r="S191" s="202"/>
      <c r="T191" s="202"/>
    </row>
    <row r="192" spans="1:20" ht="27" hidden="1" x14ac:dyDescent="0.25">
      <c r="A192" s="385"/>
      <c r="B192" s="381"/>
      <c r="C192" s="381"/>
      <c r="D192" s="381"/>
      <c r="E192" s="381"/>
      <c r="F192" s="387"/>
      <c r="G192" s="8" t="s">
        <v>218</v>
      </c>
      <c r="H192" s="204" t="s">
        <v>14</v>
      </c>
      <c r="I192" s="59">
        <v>18</v>
      </c>
      <c r="J192" s="204" t="s">
        <v>20</v>
      </c>
      <c r="K192" s="9">
        <v>3</v>
      </c>
      <c r="L192" s="9">
        <v>5</v>
      </c>
      <c r="M192" s="9">
        <v>6</v>
      </c>
      <c r="N192" s="9">
        <v>4</v>
      </c>
      <c r="O192" s="151" t="s">
        <v>198</v>
      </c>
      <c r="P192" s="203" t="s">
        <v>1018</v>
      </c>
      <c r="Q192" s="201">
        <v>60000000</v>
      </c>
      <c r="R192" s="202"/>
      <c r="S192" s="202"/>
      <c r="T192" s="202"/>
    </row>
    <row r="193" spans="1:20" ht="27" hidden="1" x14ac:dyDescent="0.25">
      <c r="A193" s="385"/>
      <c r="B193" s="381"/>
      <c r="C193" s="381"/>
      <c r="D193" s="381"/>
      <c r="E193" s="381"/>
      <c r="F193" s="387"/>
      <c r="G193" s="8" t="s">
        <v>219</v>
      </c>
      <c r="H193" s="46" t="s">
        <v>14</v>
      </c>
      <c r="I193" s="59">
        <v>3000</v>
      </c>
      <c r="J193" s="46" t="s">
        <v>20</v>
      </c>
      <c r="K193" s="9">
        <v>500</v>
      </c>
      <c r="L193" s="9">
        <v>1000</v>
      </c>
      <c r="M193" s="9">
        <v>1000</v>
      </c>
      <c r="N193" s="9">
        <v>500</v>
      </c>
      <c r="O193" s="151" t="s">
        <v>198</v>
      </c>
      <c r="P193" s="203" t="s">
        <v>1019</v>
      </c>
      <c r="Q193" s="201">
        <v>1500000</v>
      </c>
      <c r="R193" s="202"/>
      <c r="S193" s="202"/>
      <c r="T193" s="202"/>
    </row>
    <row r="194" spans="1:20" ht="27" hidden="1" x14ac:dyDescent="0.25">
      <c r="A194" s="385"/>
      <c r="B194" s="381"/>
      <c r="C194" s="381"/>
      <c r="D194" s="381"/>
      <c r="E194" s="381"/>
      <c r="F194" s="387"/>
      <c r="G194" s="8" t="s">
        <v>219</v>
      </c>
      <c r="H194" s="46" t="s">
        <v>14</v>
      </c>
      <c r="I194" s="59">
        <v>3000</v>
      </c>
      <c r="J194" s="46" t="s">
        <v>20</v>
      </c>
      <c r="K194" s="9">
        <v>500</v>
      </c>
      <c r="L194" s="9">
        <v>1000</v>
      </c>
      <c r="M194" s="9">
        <v>1000</v>
      </c>
      <c r="N194" s="9">
        <v>500</v>
      </c>
      <c r="O194" s="151" t="s">
        <v>198</v>
      </c>
      <c r="P194" s="205" t="s">
        <v>1020</v>
      </c>
      <c r="Q194" s="201">
        <v>1500000</v>
      </c>
      <c r="R194" s="202"/>
      <c r="S194" s="202"/>
      <c r="T194" s="202"/>
    </row>
    <row r="195" spans="1:20" ht="27" hidden="1" x14ac:dyDescent="0.25">
      <c r="A195" s="385"/>
      <c r="B195" s="381"/>
      <c r="C195" s="381"/>
      <c r="D195" s="381"/>
      <c r="E195" s="381"/>
      <c r="F195" s="387"/>
      <c r="G195" s="8" t="s">
        <v>219</v>
      </c>
      <c r="H195" s="46" t="s">
        <v>14</v>
      </c>
      <c r="I195" s="59">
        <v>3000</v>
      </c>
      <c r="J195" s="46" t="s">
        <v>20</v>
      </c>
      <c r="K195" s="9">
        <v>500</v>
      </c>
      <c r="L195" s="9">
        <v>1000</v>
      </c>
      <c r="M195" s="9">
        <v>1000</v>
      </c>
      <c r="N195" s="9">
        <v>500</v>
      </c>
      <c r="O195" s="151" t="s">
        <v>198</v>
      </c>
      <c r="P195" s="205" t="s">
        <v>1021</v>
      </c>
      <c r="Q195" s="201">
        <v>1250000</v>
      </c>
      <c r="R195" s="202"/>
      <c r="S195" s="202"/>
      <c r="T195" s="202"/>
    </row>
    <row r="196" spans="1:20" ht="57" hidden="1" customHeight="1" x14ac:dyDescent="0.25">
      <c r="A196" s="385">
        <v>3</v>
      </c>
      <c r="B196" s="381" t="s">
        <v>193</v>
      </c>
      <c r="C196" s="381">
        <v>11</v>
      </c>
      <c r="D196" s="381" t="s">
        <v>210</v>
      </c>
      <c r="E196" s="381" t="s">
        <v>220</v>
      </c>
      <c r="F196" s="387" t="s">
        <v>221</v>
      </c>
      <c r="G196" s="8" t="s">
        <v>222</v>
      </c>
      <c r="H196" s="46" t="s">
        <v>14</v>
      </c>
      <c r="I196" s="59">
        <v>24</v>
      </c>
      <c r="J196" s="46" t="s">
        <v>20</v>
      </c>
      <c r="K196" s="9">
        <v>4</v>
      </c>
      <c r="L196" s="9">
        <v>7</v>
      </c>
      <c r="M196" s="9">
        <v>7</v>
      </c>
      <c r="N196" s="9">
        <v>6</v>
      </c>
      <c r="O196" s="151" t="s">
        <v>198</v>
      </c>
      <c r="P196" s="193" t="s">
        <v>1022</v>
      </c>
      <c r="Q196" s="194">
        <v>0</v>
      </c>
      <c r="R196" s="195"/>
      <c r="S196" s="195"/>
      <c r="T196" s="195"/>
    </row>
    <row r="197" spans="1:20" ht="27" hidden="1" x14ac:dyDescent="0.25">
      <c r="A197" s="385"/>
      <c r="B197" s="381"/>
      <c r="C197" s="381"/>
      <c r="D197" s="381"/>
      <c r="E197" s="381"/>
      <c r="F197" s="387"/>
      <c r="G197" s="8" t="s">
        <v>222</v>
      </c>
      <c r="H197" s="46" t="s">
        <v>14</v>
      </c>
      <c r="I197" s="59">
        <v>24</v>
      </c>
      <c r="J197" s="46" t="s">
        <v>20</v>
      </c>
      <c r="K197" s="9">
        <v>4</v>
      </c>
      <c r="L197" s="9">
        <v>7</v>
      </c>
      <c r="M197" s="9">
        <v>7</v>
      </c>
      <c r="N197" s="9">
        <v>6</v>
      </c>
      <c r="O197" s="151" t="s">
        <v>198</v>
      </c>
      <c r="P197" s="196" t="s">
        <v>1023</v>
      </c>
      <c r="Q197" s="194">
        <v>0</v>
      </c>
      <c r="R197" s="195"/>
      <c r="S197" s="195"/>
      <c r="T197" s="195"/>
    </row>
    <row r="198" spans="1:20" ht="27" hidden="1" x14ac:dyDescent="0.25">
      <c r="A198" s="385"/>
      <c r="B198" s="381"/>
      <c r="C198" s="381"/>
      <c r="D198" s="381"/>
      <c r="E198" s="381"/>
      <c r="F198" s="387"/>
      <c r="G198" s="8" t="s">
        <v>223</v>
      </c>
      <c r="H198" s="46" t="s">
        <v>14</v>
      </c>
      <c r="I198" s="59">
        <v>300</v>
      </c>
      <c r="J198" s="46" t="s">
        <v>20</v>
      </c>
      <c r="K198" s="9">
        <v>75</v>
      </c>
      <c r="L198" s="9">
        <v>75</v>
      </c>
      <c r="M198" s="9">
        <v>75</v>
      </c>
      <c r="N198" s="9">
        <v>75</v>
      </c>
      <c r="O198" s="151" t="s">
        <v>198</v>
      </c>
      <c r="P198" s="193" t="s">
        <v>1024</v>
      </c>
      <c r="Q198" s="194">
        <v>200000000</v>
      </c>
      <c r="R198" s="195"/>
      <c r="S198" s="195"/>
      <c r="T198" s="195"/>
    </row>
    <row r="199" spans="1:20" ht="27" hidden="1" x14ac:dyDescent="0.25">
      <c r="A199" s="385"/>
      <c r="B199" s="381"/>
      <c r="C199" s="381"/>
      <c r="D199" s="381"/>
      <c r="E199" s="381"/>
      <c r="F199" s="387"/>
      <c r="G199" s="8" t="s">
        <v>223</v>
      </c>
      <c r="H199" s="46" t="s">
        <v>14</v>
      </c>
      <c r="I199" s="59">
        <v>300</v>
      </c>
      <c r="J199" s="46" t="s">
        <v>20</v>
      </c>
      <c r="K199" s="9">
        <v>75</v>
      </c>
      <c r="L199" s="9">
        <v>75</v>
      </c>
      <c r="M199" s="9">
        <v>75</v>
      </c>
      <c r="N199" s="9">
        <v>75</v>
      </c>
      <c r="O199" s="151" t="s">
        <v>198</v>
      </c>
      <c r="P199" s="193" t="s">
        <v>1025</v>
      </c>
      <c r="Q199" s="194">
        <v>15000000</v>
      </c>
      <c r="R199" s="195"/>
      <c r="S199" s="195"/>
      <c r="T199" s="195"/>
    </row>
    <row r="200" spans="1:20" ht="27" hidden="1" x14ac:dyDescent="0.25">
      <c r="A200" s="385"/>
      <c r="B200" s="381"/>
      <c r="C200" s="381"/>
      <c r="D200" s="381"/>
      <c r="E200" s="381"/>
      <c r="F200" s="387"/>
      <c r="G200" s="8" t="s">
        <v>224</v>
      </c>
      <c r="H200" s="46" t="s">
        <v>14</v>
      </c>
      <c r="I200" s="59">
        <v>20</v>
      </c>
      <c r="J200" s="46" t="s">
        <v>20</v>
      </c>
      <c r="K200" s="9">
        <v>10</v>
      </c>
      <c r="L200" s="9">
        <v>10</v>
      </c>
      <c r="M200" s="9"/>
      <c r="N200" s="9"/>
      <c r="O200" s="151" t="s">
        <v>198</v>
      </c>
      <c r="P200" s="193" t="s">
        <v>1026</v>
      </c>
      <c r="Q200" s="194">
        <v>500000000</v>
      </c>
      <c r="R200" s="195"/>
      <c r="S200" s="195"/>
      <c r="T200" s="195"/>
    </row>
    <row r="201" spans="1:20" ht="27" hidden="1" x14ac:dyDescent="0.25">
      <c r="A201" s="385"/>
      <c r="B201" s="381"/>
      <c r="C201" s="381"/>
      <c r="D201" s="381"/>
      <c r="E201" s="381"/>
      <c r="F201" s="387"/>
      <c r="G201" s="8" t="s">
        <v>224</v>
      </c>
      <c r="H201" s="46" t="s">
        <v>14</v>
      </c>
      <c r="I201" s="59">
        <v>20</v>
      </c>
      <c r="J201" s="46" t="s">
        <v>20</v>
      </c>
      <c r="K201" s="9">
        <v>10</v>
      </c>
      <c r="L201" s="9">
        <v>10</v>
      </c>
      <c r="M201" s="9"/>
      <c r="N201" s="9"/>
      <c r="O201" s="151" t="s">
        <v>198</v>
      </c>
      <c r="P201" s="193" t="s">
        <v>1027</v>
      </c>
      <c r="Q201" s="194">
        <v>0</v>
      </c>
      <c r="R201" s="195"/>
      <c r="S201" s="195"/>
      <c r="T201" s="195"/>
    </row>
    <row r="202" spans="1:20" ht="27" hidden="1" x14ac:dyDescent="0.25">
      <c r="A202" s="385"/>
      <c r="B202" s="381"/>
      <c r="C202" s="381"/>
      <c r="D202" s="381"/>
      <c r="E202" s="381"/>
      <c r="F202" s="387"/>
      <c r="G202" s="8" t="s">
        <v>225</v>
      </c>
      <c r="H202" s="46" t="s">
        <v>14</v>
      </c>
      <c r="I202" s="59">
        <v>284</v>
      </c>
      <c r="J202" s="46" t="s">
        <v>20</v>
      </c>
      <c r="K202" s="9">
        <v>71</v>
      </c>
      <c r="L202" s="9">
        <v>71</v>
      </c>
      <c r="M202" s="9">
        <v>71</v>
      </c>
      <c r="N202" s="9">
        <v>71</v>
      </c>
      <c r="O202" s="151" t="s">
        <v>198</v>
      </c>
      <c r="P202" s="196" t="s">
        <v>1028</v>
      </c>
      <c r="Q202" s="194">
        <f>485000000+86200000</f>
        <v>571200000</v>
      </c>
      <c r="R202" s="195"/>
      <c r="S202" s="195"/>
      <c r="T202" s="195"/>
    </row>
    <row r="203" spans="1:20" ht="27" hidden="1" x14ac:dyDescent="0.25">
      <c r="A203" s="385"/>
      <c r="B203" s="381"/>
      <c r="C203" s="381"/>
      <c r="D203" s="381"/>
      <c r="E203" s="381"/>
      <c r="F203" s="387"/>
      <c r="G203" s="8" t="s">
        <v>225</v>
      </c>
      <c r="H203" s="46" t="s">
        <v>14</v>
      </c>
      <c r="I203" s="59">
        <v>284</v>
      </c>
      <c r="J203" s="46" t="s">
        <v>20</v>
      </c>
      <c r="K203" s="9">
        <v>71</v>
      </c>
      <c r="L203" s="9">
        <v>71</v>
      </c>
      <c r="M203" s="9">
        <v>71</v>
      </c>
      <c r="N203" s="9">
        <v>71</v>
      </c>
      <c r="O203" s="151" t="s">
        <v>198</v>
      </c>
      <c r="P203" s="196" t="s">
        <v>1029</v>
      </c>
      <c r="Q203" s="194">
        <v>0</v>
      </c>
      <c r="R203" s="195"/>
      <c r="S203" s="195"/>
      <c r="T203" s="195"/>
    </row>
    <row r="204" spans="1:20" ht="27" hidden="1" x14ac:dyDescent="0.25">
      <c r="A204" s="385"/>
      <c r="B204" s="381"/>
      <c r="C204" s="381"/>
      <c r="D204" s="381"/>
      <c r="E204" s="381"/>
      <c r="F204" s="387"/>
      <c r="G204" s="8" t="s">
        <v>226</v>
      </c>
      <c r="H204" s="46" t="s">
        <v>14</v>
      </c>
      <c r="I204" s="59">
        <v>65</v>
      </c>
      <c r="J204" s="46" t="s">
        <v>20</v>
      </c>
      <c r="K204" s="9">
        <v>16</v>
      </c>
      <c r="L204" s="9">
        <v>16</v>
      </c>
      <c r="M204" s="9">
        <v>17</v>
      </c>
      <c r="N204" s="9">
        <v>16</v>
      </c>
      <c r="O204" s="151" t="s">
        <v>198</v>
      </c>
      <c r="P204" s="193" t="s">
        <v>1030</v>
      </c>
      <c r="Q204" s="194">
        <v>56800000</v>
      </c>
      <c r="R204" s="195"/>
      <c r="S204" s="195"/>
      <c r="T204" s="195"/>
    </row>
    <row r="205" spans="1:20" ht="27" hidden="1" x14ac:dyDescent="0.25">
      <c r="A205" s="385"/>
      <c r="B205" s="381"/>
      <c r="C205" s="381"/>
      <c r="D205" s="381"/>
      <c r="E205" s="381"/>
      <c r="F205" s="387"/>
      <c r="G205" s="8" t="s">
        <v>226</v>
      </c>
      <c r="H205" s="46" t="s">
        <v>14</v>
      </c>
      <c r="I205" s="59">
        <v>65</v>
      </c>
      <c r="J205" s="46" t="s">
        <v>20</v>
      </c>
      <c r="K205" s="9">
        <v>16</v>
      </c>
      <c r="L205" s="9">
        <v>16</v>
      </c>
      <c r="M205" s="9">
        <v>17</v>
      </c>
      <c r="N205" s="9">
        <v>16</v>
      </c>
      <c r="O205" s="151" t="s">
        <v>198</v>
      </c>
      <c r="P205" s="196" t="s">
        <v>1031</v>
      </c>
      <c r="Q205" s="194">
        <v>0</v>
      </c>
      <c r="R205" s="195"/>
      <c r="S205" s="195"/>
      <c r="T205" s="195"/>
    </row>
    <row r="206" spans="1:20" ht="27" hidden="1" x14ac:dyDescent="0.25">
      <c r="A206" s="385"/>
      <c r="B206" s="381"/>
      <c r="C206" s="381"/>
      <c r="D206" s="381"/>
      <c r="E206" s="381"/>
      <c r="F206" s="387"/>
      <c r="G206" s="8" t="s">
        <v>227</v>
      </c>
      <c r="H206" s="46" t="s">
        <v>14</v>
      </c>
      <c r="I206" s="59">
        <v>1</v>
      </c>
      <c r="J206" s="46" t="s">
        <v>20</v>
      </c>
      <c r="K206" s="9">
        <v>0.25</v>
      </c>
      <c r="L206" s="9">
        <v>0.25</v>
      </c>
      <c r="M206" s="9">
        <v>0.25</v>
      </c>
      <c r="N206" s="9">
        <v>0.25</v>
      </c>
      <c r="O206" s="151" t="s">
        <v>198</v>
      </c>
      <c r="P206" s="193" t="s">
        <v>1032</v>
      </c>
      <c r="Q206" s="194">
        <v>0</v>
      </c>
      <c r="R206" s="195"/>
      <c r="S206" s="195"/>
      <c r="T206" s="195"/>
    </row>
    <row r="207" spans="1:20" ht="27" hidden="1" x14ac:dyDescent="0.25">
      <c r="A207" s="385"/>
      <c r="B207" s="381"/>
      <c r="C207" s="381"/>
      <c r="D207" s="381"/>
      <c r="E207" s="381"/>
      <c r="F207" s="387"/>
      <c r="G207" s="8" t="s">
        <v>227</v>
      </c>
      <c r="H207" s="46" t="s">
        <v>14</v>
      </c>
      <c r="I207" s="59">
        <v>1</v>
      </c>
      <c r="J207" s="46" t="s">
        <v>20</v>
      </c>
      <c r="K207" s="9">
        <v>0.25</v>
      </c>
      <c r="L207" s="9">
        <v>0.25</v>
      </c>
      <c r="M207" s="9">
        <v>0.25</v>
      </c>
      <c r="N207" s="9">
        <v>0.25</v>
      </c>
      <c r="O207" s="151" t="s">
        <v>198</v>
      </c>
      <c r="P207" s="193" t="s">
        <v>1033</v>
      </c>
      <c r="Q207" s="194">
        <v>0</v>
      </c>
      <c r="R207" s="195"/>
      <c r="S207" s="195"/>
      <c r="T207" s="195"/>
    </row>
    <row r="208" spans="1:20" ht="27" hidden="1" x14ac:dyDescent="0.25">
      <c r="A208" s="385"/>
      <c r="B208" s="381"/>
      <c r="C208" s="381"/>
      <c r="D208" s="381"/>
      <c r="E208" s="381"/>
      <c r="F208" s="387"/>
      <c r="G208" s="8" t="s">
        <v>228</v>
      </c>
      <c r="H208" s="46" t="s">
        <v>14</v>
      </c>
      <c r="I208" s="59">
        <v>9</v>
      </c>
      <c r="J208" s="46" t="s">
        <v>20</v>
      </c>
      <c r="K208" s="9">
        <v>0</v>
      </c>
      <c r="L208" s="9">
        <v>3</v>
      </c>
      <c r="M208" s="9">
        <v>3</v>
      </c>
      <c r="N208" s="9">
        <v>3</v>
      </c>
      <c r="O208" s="151" t="s">
        <v>198</v>
      </c>
      <c r="P208" s="193" t="s">
        <v>1034</v>
      </c>
      <c r="Q208" s="194">
        <v>0</v>
      </c>
      <c r="R208" s="195"/>
      <c r="S208" s="195"/>
      <c r="T208" s="195"/>
    </row>
    <row r="209" spans="1:20" ht="27" hidden="1" x14ac:dyDescent="0.25">
      <c r="A209" s="385"/>
      <c r="B209" s="381"/>
      <c r="C209" s="381"/>
      <c r="D209" s="381"/>
      <c r="E209" s="381"/>
      <c r="F209" s="387"/>
      <c r="G209" s="8" t="s">
        <v>229</v>
      </c>
      <c r="H209" s="46" t="s">
        <v>14</v>
      </c>
      <c r="I209" s="59">
        <v>1</v>
      </c>
      <c r="J209" s="46" t="s">
        <v>20</v>
      </c>
      <c r="K209" s="9"/>
      <c r="L209" s="9"/>
      <c r="M209" s="9">
        <v>1</v>
      </c>
      <c r="N209" s="9"/>
      <c r="O209" s="151" t="s">
        <v>198</v>
      </c>
      <c r="P209" s="193" t="s">
        <v>1035</v>
      </c>
      <c r="Q209" s="194">
        <v>0</v>
      </c>
      <c r="R209" s="195"/>
      <c r="S209" s="195"/>
      <c r="T209" s="195"/>
    </row>
    <row r="210" spans="1:20" ht="27" hidden="1" x14ac:dyDescent="0.25">
      <c r="A210" s="385"/>
      <c r="B210" s="381"/>
      <c r="C210" s="381"/>
      <c r="D210" s="381"/>
      <c r="E210" s="381"/>
      <c r="F210" s="387"/>
      <c r="G210" s="8" t="s">
        <v>229</v>
      </c>
      <c r="H210" s="46" t="s">
        <v>14</v>
      </c>
      <c r="I210" s="59">
        <v>1</v>
      </c>
      <c r="J210" s="46" t="s">
        <v>20</v>
      </c>
      <c r="K210" s="9"/>
      <c r="L210" s="9"/>
      <c r="M210" s="9">
        <v>1</v>
      </c>
      <c r="N210" s="9"/>
      <c r="O210" s="151" t="s">
        <v>198</v>
      </c>
      <c r="P210" s="193" t="s">
        <v>1036</v>
      </c>
      <c r="Q210" s="194">
        <v>0</v>
      </c>
      <c r="R210" s="195"/>
      <c r="S210" s="195"/>
      <c r="T210" s="195"/>
    </row>
    <row r="211" spans="1:20" ht="72.75" hidden="1" customHeight="1" x14ac:dyDescent="0.25">
      <c r="A211" s="385">
        <v>3</v>
      </c>
      <c r="B211" s="381" t="s">
        <v>193</v>
      </c>
      <c r="C211" s="381">
        <v>12</v>
      </c>
      <c r="D211" s="381" t="s">
        <v>230</v>
      </c>
      <c r="E211" s="381" t="s">
        <v>231</v>
      </c>
      <c r="F211" s="417" t="s">
        <v>232</v>
      </c>
      <c r="G211" s="8" t="s">
        <v>233</v>
      </c>
      <c r="H211" s="46" t="s">
        <v>14</v>
      </c>
      <c r="I211" s="59">
        <v>1</v>
      </c>
      <c r="J211" s="46" t="s">
        <v>20</v>
      </c>
      <c r="K211" s="17">
        <v>0.25</v>
      </c>
      <c r="L211" s="17">
        <v>0.25</v>
      </c>
      <c r="M211" s="17">
        <v>0.25</v>
      </c>
      <c r="N211" s="17">
        <v>0.25</v>
      </c>
      <c r="O211" s="151" t="s">
        <v>198</v>
      </c>
      <c r="P211" s="117" t="s">
        <v>1037</v>
      </c>
      <c r="Q211" s="206">
        <v>10000000</v>
      </c>
      <c r="R211" s="207"/>
      <c r="S211" s="207"/>
      <c r="T211" s="207"/>
    </row>
    <row r="212" spans="1:20" ht="27" hidden="1" x14ac:dyDescent="0.25">
      <c r="A212" s="385"/>
      <c r="B212" s="381"/>
      <c r="C212" s="381"/>
      <c r="D212" s="381"/>
      <c r="E212" s="381"/>
      <c r="F212" s="417"/>
      <c r="G212" s="8" t="s">
        <v>233</v>
      </c>
      <c r="H212" s="46" t="s">
        <v>14</v>
      </c>
      <c r="I212" s="59">
        <v>1</v>
      </c>
      <c r="J212" s="46" t="s">
        <v>20</v>
      </c>
      <c r="K212" s="17">
        <v>0.25</v>
      </c>
      <c r="L212" s="17">
        <v>0.25</v>
      </c>
      <c r="M212" s="17">
        <v>0.25</v>
      </c>
      <c r="N212" s="17">
        <v>0.25</v>
      </c>
      <c r="O212" s="151" t="s">
        <v>198</v>
      </c>
      <c r="P212" s="117" t="s">
        <v>1038</v>
      </c>
      <c r="Q212" s="206">
        <v>0</v>
      </c>
      <c r="R212" s="207"/>
      <c r="S212" s="174"/>
      <c r="T212" s="207"/>
    </row>
    <row r="213" spans="1:20" ht="38.25" hidden="1" x14ac:dyDescent="0.25">
      <c r="A213" s="385">
        <v>3</v>
      </c>
      <c r="B213" s="381" t="s">
        <v>193</v>
      </c>
      <c r="C213" s="381">
        <v>12</v>
      </c>
      <c r="D213" s="381" t="s">
        <v>230</v>
      </c>
      <c r="E213" s="381" t="s">
        <v>231</v>
      </c>
      <c r="F213" s="381" t="s">
        <v>234</v>
      </c>
      <c r="G213" s="8" t="s">
        <v>235</v>
      </c>
      <c r="H213" s="46" t="s">
        <v>14</v>
      </c>
      <c r="I213" s="59">
        <v>1</v>
      </c>
      <c r="J213" s="46" t="s">
        <v>20</v>
      </c>
      <c r="K213" s="9">
        <v>0</v>
      </c>
      <c r="L213" s="9">
        <v>0.33</v>
      </c>
      <c r="M213" s="9">
        <v>0.33</v>
      </c>
      <c r="N213" s="9">
        <v>0.34</v>
      </c>
      <c r="O213" s="151" t="s">
        <v>198</v>
      </c>
      <c r="P213" s="208" t="s">
        <v>1039</v>
      </c>
      <c r="Q213" s="209">
        <v>0</v>
      </c>
      <c r="R213" s="210"/>
      <c r="S213" s="210"/>
      <c r="T213" s="210"/>
    </row>
    <row r="214" spans="1:20" ht="38.25" hidden="1" x14ac:dyDescent="0.25">
      <c r="A214" s="385"/>
      <c r="B214" s="381"/>
      <c r="C214" s="381"/>
      <c r="D214" s="381"/>
      <c r="E214" s="381"/>
      <c r="F214" s="381"/>
      <c r="G214" s="8" t="s">
        <v>235</v>
      </c>
      <c r="H214" s="46" t="s">
        <v>14</v>
      </c>
      <c r="I214" s="59">
        <v>1</v>
      </c>
      <c r="J214" s="46" t="s">
        <v>20</v>
      </c>
      <c r="K214" s="9">
        <v>0</v>
      </c>
      <c r="L214" s="9">
        <v>0.33</v>
      </c>
      <c r="M214" s="9">
        <v>0.33</v>
      </c>
      <c r="N214" s="9">
        <v>0.34</v>
      </c>
      <c r="O214" s="151" t="s">
        <v>198</v>
      </c>
      <c r="P214" s="208" t="s">
        <v>1040</v>
      </c>
      <c r="Q214" s="209">
        <v>0</v>
      </c>
      <c r="R214" s="210"/>
      <c r="S214" s="210"/>
      <c r="T214" s="210"/>
    </row>
    <row r="215" spans="1:20" ht="38.25" hidden="1" x14ac:dyDescent="0.25">
      <c r="A215" s="385"/>
      <c r="B215" s="381"/>
      <c r="C215" s="381"/>
      <c r="D215" s="381"/>
      <c r="E215" s="381"/>
      <c r="F215" s="381"/>
      <c r="G215" s="8" t="s">
        <v>235</v>
      </c>
      <c r="H215" s="46" t="s">
        <v>14</v>
      </c>
      <c r="I215" s="59">
        <v>1</v>
      </c>
      <c r="J215" s="46" t="s">
        <v>20</v>
      </c>
      <c r="K215" s="9">
        <v>0</v>
      </c>
      <c r="L215" s="9">
        <v>0.33</v>
      </c>
      <c r="M215" s="9">
        <v>0.33</v>
      </c>
      <c r="N215" s="9">
        <v>0.34</v>
      </c>
      <c r="O215" s="151" t="s">
        <v>198</v>
      </c>
      <c r="P215" s="208" t="s">
        <v>1041</v>
      </c>
      <c r="Q215" s="209">
        <v>0</v>
      </c>
      <c r="R215" s="210"/>
      <c r="S215" s="210"/>
      <c r="T215" s="210"/>
    </row>
    <row r="216" spans="1:20" ht="38.25" hidden="1" customHeight="1" x14ac:dyDescent="0.25">
      <c r="A216" s="385"/>
      <c r="B216" s="381"/>
      <c r="C216" s="381"/>
      <c r="D216" s="381"/>
      <c r="E216" s="381"/>
      <c r="F216" s="381"/>
      <c r="G216" s="8" t="s">
        <v>236</v>
      </c>
      <c r="H216" s="46" t="s">
        <v>14</v>
      </c>
      <c r="I216" s="59">
        <v>3</v>
      </c>
      <c r="J216" s="46" t="s">
        <v>20</v>
      </c>
      <c r="K216" s="9">
        <v>0</v>
      </c>
      <c r="L216" s="9">
        <v>1</v>
      </c>
      <c r="M216" s="9">
        <v>1</v>
      </c>
      <c r="N216" s="9">
        <v>1</v>
      </c>
      <c r="O216" s="151" t="s">
        <v>198</v>
      </c>
      <c r="P216" s="94" t="s">
        <v>1042</v>
      </c>
      <c r="Q216" s="209">
        <v>0</v>
      </c>
      <c r="R216" s="210"/>
      <c r="S216" s="210"/>
      <c r="T216" s="210"/>
    </row>
    <row r="217" spans="1:20" ht="27" hidden="1" x14ac:dyDescent="0.25">
      <c r="A217" s="385"/>
      <c r="B217" s="381"/>
      <c r="C217" s="381"/>
      <c r="D217" s="381"/>
      <c r="E217" s="381"/>
      <c r="F217" s="381"/>
      <c r="G217" s="8" t="s">
        <v>236</v>
      </c>
      <c r="H217" s="46" t="s">
        <v>14</v>
      </c>
      <c r="I217" s="59">
        <v>3</v>
      </c>
      <c r="J217" s="46" t="s">
        <v>20</v>
      </c>
      <c r="K217" s="9">
        <v>0</v>
      </c>
      <c r="L217" s="9">
        <v>1</v>
      </c>
      <c r="M217" s="9">
        <v>1</v>
      </c>
      <c r="N217" s="9">
        <v>1</v>
      </c>
      <c r="O217" s="151" t="s">
        <v>198</v>
      </c>
      <c r="P217" s="208" t="s">
        <v>1043</v>
      </c>
      <c r="Q217" s="209">
        <v>0</v>
      </c>
      <c r="R217" s="210"/>
      <c r="S217" s="210"/>
      <c r="T217" s="210"/>
    </row>
    <row r="218" spans="1:20" ht="27" hidden="1" x14ac:dyDescent="0.25">
      <c r="A218" s="385"/>
      <c r="B218" s="381"/>
      <c r="C218" s="381"/>
      <c r="D218" s="381"/>
      <c r="E218" s="381"/>
      <c r="F218" s="381"/>
      <c r="G218" s="8" t="s">
        <v>237</v>
      </c>
      <c r="H218" s="46" t="s">
        <v>14</v>
      </c>
      <c r="I218" s="59">
        <v>30</v>
      </c>
      <c r="J218" s="46" t="s">
        <v>20</v>
      </c>
      <c r="K218" s="9">
        <v>0</v>
      </c>
      <c r="L218" s="9">
        <v>10</v>
      </c>
      <c r="M218" s="9">
        <v>10</v>
      </c>
      <c r="N218" s="9">
        <v>10</v>
      </c>
      <c r="O218" s="151" t="s">
        <v>198</v>
      </c>
      <c r="P218" s="208" t="s">
        <v>1044</v>
      </c>
      <c r="Q218" s="211">
        <v>0</v>
      </c>
      <c r="R218" s="210"/>
      <c r="S218" s="210"/>
      <c r="T218" s="210"/>
    </row>
    <row r="219" spans="1:20" ht="27" hidden="1" x14ac:dyDescent="0.25">
      <c r="A219" s="385"/>
      <c r="B219" s="381"/>
      <c r="C219" s="381"/>
      <c r="D219" s="381"/>
      <c r="E219" s="381"/>
      <c r="F219" s="381"/>
      <c r="G219" s="8" t="s">
        <v>237</v>
      </c>
      <c r="H219" s="46" t="s">
        <v>14</v>
      </c>
      <c r="I219" s="59">
        <v>30</v>
      </c>
      <c r="J219" s="46" t="s">
        <v>20</v>
      </c>
      <c r="K219" s="9">
        <v>0</v>
      </c>
      <c r="L219" s="9">
        <v>10</v>
      </c>
      <c r="M219" s="9">
        <v>10</v>
      </c>
      <c r="N219" s="9">
        <v>10</v>
      </c>
      <c r="O219" s="151" t="s">
        <v>198</v>
      </c>
      <c r="P219" s="208" t="s">
        <v>1045</v>
      </c>
      <c r="Q219" s="209">
        <v>0</v>
      </c>
      <c r="R219" s="210"/>
      <c r="S219" s="210"/>
      <c r="T219" s="210"/>
    </row>
    <row r="220" spans="1:20" ht="27" hidden="1" x14ac:dyDescent="0.25">
      <c r="A220" s="385"/>
      <c r="B220" s="381"/>
      <c r="C220" s="381"/>
      <c r="D220" s="381"/>
      <c r="E220" s="381"/>
      <c r="F220" s="381"/>
      <c r="G220" s="8" t="s">
        <v>238</v>
      </c>
      <c r="H220" s="46" t="s">
        <v>14</v>
      </c>
      <c r="I220" s="59">
        <v>1</v>
      </c>
      <c r="J220" s="58" t="s">
        <v>20</v>
      </c>
      <c r="K220" s="9">
        <v>0.25</v>
      </c>
      <c r="L220" s="9">
        <v>0.25</v>
      </c>
      <c r="M220" s="9">
        <v>0.25</v>
      </c>
      <c r="N220" s="9">
        <v>0.25</v>
      </c>
      <c r="O220" s="151" t="s">
        <v>198</v>
      </c>
      <c r="P220" s="208" t="s">
        <v>1046</v>
      </c>
      <c r="Q220" s="212">
        <v>1</v>
      </c>
      <c r="R220" s="213"/>
      <c r="S220" s="213"/>
      <c r="T220" s="213"/>
    </row>
    <row r="221" spans="1:20" ht="27" hidden="1" x14ac:dyDescent="0.25">
      <c r="A221" s="385"/>
      <c r="B221" s="381"/>
      <c r="C221" s="381"/>
      <c r="D221" s="381"/>
      <c r="E221" s="381"/>
      <c r="F221" s="381"/>
      <c r="G221" s="8" t="s">
        <v>239</v>
      </c>
      <c r="H221" s="46" t="s">
        <v>14</v>
      </c>
      <c r="I221" s="59">
        <v>2</v>
      </c>
      <c r="J221" s="58" t="s">
        <v>20</v>
      </c>
      <c r="K221" s="9">
        <v>0</v>
      </c>
      <c r="L221" s="9">
        <v>1</v>
      </c>
      <c r="M221" s="9">
        <v>1</v>
      </c>
      <c r="N221" s="9">
        <v>0</v>
      </c>
      <c r="O221" s="151" t="s">
        <v>198</v>
      </c>
      <c r="P221" s="208" t="s">
        <v>1047</v>
      </c>
      <c r="Q221" s="211">
        <v>0</v>
      </c>
      <c r="R221" s="213"/>
      <c r="S221" s="210"/>
      <c r="T221" s="210"/>
    </row>
    <row r="222" spans="1:20" ht="27" hidden="1" x14ac:dyDescent="0.25">
      <c r="A222" s="385"/>
      <c r="B222" s="381"/>
      <c r="C222" s="381"/>
      <c r="D222" s="381"/>
      <c r="E222" s="381"/>
      <c r="F222" s="381"/>
      <c r="G222" s="8" t="s">
        <v>239</v>
      </c>
      <c r="H222" s="46" t="s">
        <v>14</v>
      </c>
      <c r="I222" s="59">
        <v>2</v>
      </c>
      <c r="J222" s="58" t="s">
        <v>20</v>
      </c>
      <c r="K222" s="9">
        <v>0</v>
      </c>
      <c r="L222" s="9">
        <v>1</v>
      </c>
      <c r="M222" s="9">
        <v>1</v>
      </c>
      <c r="N222" s="9">
        <v>0</v>
      </c>
      <c r="O222" s="151" t="s">
        <v>198</v>
      </c>
      <c r="P222" s="208" t="s">
        <v>1048</v>
      </c>
      <c r="Q222" s="209">
        <v>0</v>
      </c>
      <c r="R222" s="210"/>
      <c r="S222" s="210"/>
      <c r="T222" s="210"/>
    </row>
    <row r="223" spans="1:20" ht="27" hidden="1" x14ac:dyDescent="0.25">
      <c r="A223" s="385"/>
      <c r="B223" s="381"/>
      <c r="C223" s="381"/>
      <c r="D223" s="381"/>
      <c r="E223" s="381"/>
      <c r="F223" s="381"/>
      <c r="G223" s="8" t="s">
        <v>240</v>
      </c>
      <c r="H223" s="46" t="s">
        <v>14</v>
      </c>
      <c r="I223" s="59">
        <v>1</v>
      </c>
      <c r="J223" s="58" t="s">
        <v>20</v>
      </c>
      <c r="K223" s="9">
        <v>0</v>
      </c>
      <c r="L223" s="9">
        <v>0.25</v>
      </c>
      <c r="M223" s="9">
        <v>0.25</v>
      </c>
      <c r="N223" s="9">
        <v>0.5</v>
      </c>
      <c r="O223" s="151" t="s">
        <v>198</v>
      </c>
      <c r="P223" s="208" t="s">
        <v>1049</v>
      </c>
      <c r="Q223" s="211">
        <v>0</v>
      </c>
      <c r="R223" s="210"/>
      <c r="S223" s="210"/>
      <c r="T223" s="210"/>
    </row>
    <row r="224" spans="1:20" ht="27" hidden="1" x14ac:dyDescent="0.25">
      <c r="A224" s="385"/>
      <c r="B224" s="381"/>
      <c r="C224" s="381"/>
      <c r="D224" s="381"/>
      <c r="E224" s="381"/>
      <c r="F224" s="381"/>
      <c r="G224" s="8" t="s">
        <v>240</v>
      </c>
      <c r="H224" s="46" t="s">
        <v>14</v>
      </c>
      <c r="I224" s="59">
        <v>1</v>
      </c>
      <c r="J224" s="58" t="s">
        <v>20</v>
      </c>
      <c r="K224" s="9">
        <v>0</v>
      </c>
      <c r="L224" s="9">
        <v>0.25</v>
      </c>
      <c r="M224" s="9">
        <v>0.25</v>
      </c>
      <c r="N224" s="9">
        <v>0.5</v>
      </c>
      <c r="O224" s="151" t="s">
        <v>198</v>
      </c>
      <c r="P224" s="208" t="s">
        <v>1050</v>
      </c>
      <c r="Q224" s="209"/>
      <c r="R224" s="210"/>
      <c r="S224" s="210"/>
      <c r="T224" s="210"/>
    </row>
    <row r="225" spans="1:20" ht="27" hidden="1" x14ac:dyDescent="0.25">
      <c r="A225" s="385"/>
      <c r="B225" s="381"/>
      <c r="C225" s="381"/>
      <c r="D225" s="381"/>
      <c r="E225" s="381"/>
      <c r="F225" s="381"/>
      <c r="G225" s="8" t="s">
        <v>241</v>
      </c>
      <c r="H225" s="46" t="s">
        <v>14</v>
      </c>
      <c r="I225" s="59">
        <v>10</v>
      </c>
      <c r="J225" s="46" t="s">
        <v>20</v>
      </c>
      <c r="K225" s="9">
        <v>1</v>
      </c>
      <c r="L225" s="9">
        <v>3</v>
      </c>
      <c r="M225" s="9">
        <v>4</v>
      </c>
      <c r="N225" s="9">
        <v>2</v>
      </c>
      <c r="O225" s="151" t="s">
        <v>198</v>
      </c>
      <c r="P225" s="208" t="s">
        <v>1051</v>
      </c>
      <c r="Q225" s="211">
        <v>9000000</v>
      </c>
      <c r="R225" s="210"/>
      <c r="S225" s="210"/>
      <c r="T225" s="210"/>
    </row>
    <row r="226" spans="1:20" ht="27" hidden="1" x14ac:dyDescent="0.25">
      <c r="A226" s="385"/>
      <c r="B226" s="381"/>
      <c r="C226" s="381"/>
      <c r="D226" s="381"/>
      <c r="E226" s="381"/>
      <c r="F226" s="381"/>
      <c r="G226" s="8" t="s">
        <v>242</v>
      </c>
      <c r="H226" s="46" t="s">
        <v>14</v>
      </c>
      <c r="I226" s="59">
        <v>1</v>
      </c>
      <c r="J226" s="46" t="s">
        <v>20</v>
      </c>
      <c r="K226" s="9">
        <v>0.25</v>
      </c>
      <c r="L226" s="9">
        <v>0.25</v>
      </c>
      <c r="M226" s="9">
        <v>0.25</v>
      </c>
      <c r="N226" s="9">
        <v>0.25</v>
      </c>
      <c r="O226" s="151" t="s">
        <v>198</v>
      </c>
      <c r="P226" s="214" t="s">
        <v>1052</v>
      </c>
      <c r="Q226" s="211">
        <v>1000000</v>
      </c>
      <c r="R226" s="215"/>
      <c r="S226" s="215"/>
      <c r="T226" s="215"/>
    </row>
    <row r="227" spans="1:20" ht="27" hidden="1" x14ac:dyDescent="0.25">
      <c r="A227" s="385"/>
      <c r="B227" s="381"/>
      <c r="C227" s="381"/>
      <c r="D227" s="381"/>
      <c r="E227" s="381"/>
      <c r="F227" s="381"/>
      <c r="G227" s="8" t="s">
        <v>242</v>
      </c>
      <c r="H227" s="46" t="s">
        <v>14</v>
      </c>
      <c r="I227" s="59">
        <v>1</v>
      </c>
      <c r="J227" s="46" t="s">
        <v>20</v>
      </c>
      <c r="K227" s="9">
        <v>0.25</v>
      </c>
      <c r="L227" s="9">
        <v>0.25</v>
      </c>
      <c r="M227" s="9">
        <v>0.25</v>
      </c>
      <c r="N227" s="9">
        <v>0.25</v>
      </c>
      <c r="O227" s="151" t="s">
        <v>198</v>
      </c>
      <c r="P227" s="208" t="s">
        <v>1053</v>
      </c>
      <c r="Q227" s="209">
        <v>44000000</v>
      </c>
      <c r="R227" s="210"/>
      <c r="S227" s="210"/>
      <c r="T227" s="210"/>
    </row>
    <row r="228" spans="1:20" ht="27" hidden="1" x14ac:dyDescent="0.25">
      <c r="A228" s="385"/>
      <c r="B228" s="381"/>
      <c r="C228" s="381"/>
      <c r="D228" s="381"/>
      <c r="E228" s="381"/>
      <c r="F228" s="381"/>
      <c r="G228" s="5" t="s">
        <v>243</v>
      </c>
      <c r="H228" s="58" t="s">
        <v>14</v>
      </c>
      <c r="I228" s="59">
        <v>1</v>
      </c>
      <c r="J228" s="58" t="s">
        <v>20</v>
      </c>
      <c r="K228" s="9">
        <v>0.25</v>
      </c>
      <c r="L228" s="9">
        <v>0.25</v>
      </c>
      <c r="M228" s="9">
        <v>0.25</v>
      </c>
      <c r="N228" s="9">
        <v>0.25</v>
      </c>
      <c r="O228" s="151" t="s">
        <v>198</v>
      </c>
      <c r="P228" s="216" t="s">
        <v>1054</v>
      </c>
      <c r="Q228" s="211">
        <v>1</v>
      </c>
      <c r="R228" s="210"/>
      <c r="S228" s="210"/>
      <c r="T228" s="210"/>
    </row>
    <row r="229" spans="1:20" ht="27" hidden="1" x14ac:dyDescent="0.25">
      <c r="A229" s="385"/>
      <c r="B229" s="381"/>
      <c r="C229" s="381"/>
      <c r="D229" s="381"/>
      <c r="E229" s="381"/>
      <c r="F229" s="381"/>
      <c r="G229" s="8" t="s">
        <v>244</v>
      </c>
      <c r="H229" s="46" t="s">
        <v>14</v>
      </c>
      <c r="I229" s="59">
        <v>100</v>
      </c>
      <c r="J229" s="46" t="s">
        <v>20</v>
      </c>
      <c r="K229" s="9">
        <v>25</v>
      </c>
      <c r="L229" s="9">
        <v>25</v>
      </c>
      <c r="M229" s="9">
        <v>25</v>
      </c>
      <c r="N229" s="9">
        <v>25</v>
      </c>
      <c r="O229" s="151" t="s">
        <v>198</v>
      </c>
      <c r="P229" s="217" t="s">
        <v>1055</v>
      </c>
      <c r="Q229" s="209">
        <v>20000000</v>
      </c>
      <c r="R229" s="210"/>
      <c r="S229" s="210"/>
      <c r="T229" s="210"/>
    </row>
    <row r="230" spans="1:20" ht="34.5" hidden="1" x14ac:dyDescent="0.25">
      <c r="A230" s="385"/>
      <c r="B230" s="381"/>
      <c r="C230" s="381"/>
      <c r="D230" s="381"/>
      <c r="E230" s="381"/>
      <c r="F230" s="381"/>
      <c r="G230" s="8" t="s">
        <v>245</v>
      </c>
      <c r="H230" s="46" t="s">
        <v>246</v>
      </c>
      <c r="I230" s="59">
        <v>8</v>
      </c>
      <c r="J230" s="46" t="s">
        <v>20</v>
      </c>
      <c r="K230" s="9">
        <v>1</v>
      </c>
      <c r="L230" s="9">
        <v>2</v>
      </c>
      <c r="M230" s="9">
        <v>3</v>
      </c>
      <c r="N230" s="9">
        <v>2</v>
      </c>
      <c r="O230" s="151" t="s">
        <v>198</v>
      </c>
      <c r="P230" s="217" t="s">
        <v>1056</v>
      </c>
      <c r="Q230" s="209">
        <v>3000000</v>
      </c>
      <c r="R230" s="210"/>
      <c r="S230" s="210"/>
      <c r="T230" s="210"/>
    </row>
    <row r="231" spans="1:20" ht="45.75" hidden="1" customHeight="1" x14ac:dyDescent="0.25">
      <c r="A231" s="381">
        <v>4</v>
      </c>
      <c r="B231" s="381" t="s">
        <v>247</v>
      </c>
      <c r="C231" s="381">
        <v>13</v>
      </c>
      <c r="D231" s="381" t="s">
        <v>248</v>
      </c>
      <c r="E231" s="381" t="s">
        <v>249</v>
      </c>
      <c r="F231" s="381" t="s">
        <v>250</v>
      </c>
      <c r="G231" s="5" t="s">
        <v>251</v>
      </c>
      <c r="H231" s="58" t="s">
        <v>14</v>
      </c>
      <c r="I231" s="59">
        <v>1</v>
      </c>
      <c r="J231" s="58" t="s">
        <v>15</v>
      </c>
      <c r="K231" s="218">
        <v>1</v>
      </c>
      <c r="L231" s="218">
        <v>1</v>
      </c>
      <c r="M231" s="218">
        <v>1</v>
      </c>
      <c r="N231" s="218">
        <v>1</v>
      </c>
      <c r="O231" s="151" t="s">
        <v>252</v>
      </c>
      <c r="P231" s="73"/>
      <c r="Q231" s="1"/>
      <c r="R231" s="73"/>
      <c r="S231" s="73"/>
      <c r="T231" s="73"/>
    </row>
    <row r="232" spans="1:20" ht="38.25" hidden="1" x14ac:dyDescent="0.25">
      <c r="A232" s="381"/>
      <c r="B232" s="381"/>
      <c r="C232" s="381"/>
      <c r="D232" s="381"/>
      <c r="E232" s="381"/>
      <c r="F232" s="381"/>
      <c r="G232" s="5" t="s">
        <v>253</v>
      </c>
      <c r="H232" s="58" t="s">
        <v>14</v>
      </c>
      <c r="I232" s="59">
        <v>1</v>
      </c>
      <c r="J232" s="58" t="s">
        <v>20</v>
      </c>
      <c r="K232" s="218">
        <v>0.1</v>
      </c>
      <c r="L232" s="218">
        <v>0.2</v>
      </c>
      <c r="M232" s="218">
        <v>0.35</v>
      </c>
      <c r="N232" s="218">
        <v>0.35</v>
      </c>
      <c r="O232" s="151" t="s">
        <v>252</v>
      </c>
      <c r="P232" s="73"/>
      <c r="Q232" s="1"/>
      <c r="R232" s="73"/>
      <c r="S232" s="73"/>
      <c r="T232" s="73"/>
    </row>
    <row r="233" spans="1:20" ht="45.75" hidden="1" customHeight="1" x14ac:dyDescent="0.25">
      <c r="A233" s="381">
        <v>4</v>
      </c>
      <c r="B233" s="381" t="s">
        <v>247</v>
      </c>
      <c r="C233" s="381">
        <v>13</v>
      </c>
      <c r="D233" s="381" t="s">
        <v>248</v>
      </c>
      <c r="E233" s="381" t="s">
        <v>254</v>
      </c>
      <c r="F233" s="381" t="s">
        <v>255</v>
      </c>
      <c r="G233" s="8" t="s">
        <v>256</v>
      </c>
      <c r="H233" s="58" t="s">
        <v>14</v>
      </c>
      <c r="I233" s="59">
        <v>1</v>
      </c>
      <c r="J233" s="58" t="s">
        <v>15</v>
      </c>
      <c r="K233" s="218">
        <v>1</v>
      </c>
      <c r="L233" s="218">
        <v>1</v>
      </c>
      <c r="M233" s="218">
        <v>1</v>
      </c>
      <c r="N233" s="218">
        <v>1</v>
      </c>
      <c r="O233" s="151" t="s">
        <v>252</v>
      </c>
      <c r="P233" s="73"/>
      <c r="Q233" s="1"/>
      <c r="R233" s="73"/>
      <c r="S233" s="73"/>
      <c r="T233" s="73"/>
    </row>
    <row r="234" spans="1:20" ht="25.5" hidden="1" x14ac:dyDescent="0.25">
      <c r="A234" s="381"/>
      <c r="B234" s="381"/>
      <c r="C234" s="381"/>
      <c r="D234" s="381"/>
      <c r="E234" s="381"/>
      <c r="F234" s="381"/>
      <c r="G234" s="8" t="s">
        <v>257</v>
      </c>
      <c r="H234" s="58" t="s">
        <v>14</v>
      </c>
      <c r="I234" s="59">
        <v>1</v>
      </c>
      <c r="J234" s="58" t="s">
        <v>15</v>
      </c>
      <c r="K234" s="218">
        <v>1</v>
      </c>
      <c r="L234" s="218">
        <v>1</v>
      </c>
      <c r="M234" s="218">
        <v>1</v>
      </c>
      <c r="N234" s="218">
        <v>1</v>
      </c>
      <c r="O234" s="151" t="s">
        <v>252</v>
      </c>
      <c r="P234" s="73"/>
      <c r="Q234" s="1"/>
      <c r="R234" s="73"/>
      <c r="S234" s="73"/>
      <c r="T234" s="73"/>
    </row>
    <row r="235" spans="1:20" ht="38.25" hidden="1" x14ac:dyDescent="0.25">
      <c r="A235" s="381">
        <v>4</v>
      </c>
      <c r="B235" s="381" t="s">
        <v>247</v>
      </c>
      <c r="C235" s="381">
        <v>13</v>
      </c>
      <c r="D235" s="381" t="s">
        <v>248</v>
      </c>
      <c r="E235" s="381" t="s">
        <v>258</v>
      </c>
      <c r="F235" s="381" t="s">
        <v>259</v>
      </c>
      <c r="G235" s="8" t="s">
        <v>260</v>
      </c>
      <c r="H235" s="46" t="s">
        <v>14</v>
      </c>
      <c r="I235" s="59">
        <v>1</v>
      </c>
      <c r="J235" s="46" t="s">
        <v>15</v>
      </c>
      <c r="K235" s="218">
        <v>1</v>
      </c>
      <c r="L235" s="218">
        <v>1</v>
      </c>
      <c r="M235" s="218">
        <v>1</v>
      </c>
      <c r="N235" s="218">
        <v>1</v>
      </c>
      <c r="O235" s="151" t="s">
        <v>252</v>
      </c>
      <c r="P235" s="73"/>
      <c r="Q235" s="1"/>
      <c r="R235" s="73"/>
      <c r="S235" s="73"/>
      <c r="T235" s="73"/>
    </row>
    <row r="236" spans="1:20" ht="27" hidden="1" x14ac:dyDescent="0.25">
      <c r="A236" s="381"/>
      <c r="B236" s="381"/>
      <c r="C236" s="381"/>
      <c r="D236" s="381"/>
      <c r="E236" s="381"/>
      <c r="F236" s="381"/>
      <c r="G236" s="8" t="s">
        <v>261</v>
      </c>
      <c r="H236" s="46" t="s">
        <v>14</v>
      </c>
      <c r="I236" s="59">
        <v>3000</v>
      </c>
      <c r="J236" s="46" t="s">
        <v>20</v>
      </c>
      <c r="K236" s="218">
        <v>100</v>
      </c>
      <c r="L236" s="218">
        <v>970</v>
      </c>
      <c r="M236" s="218">
        <v>970</v>
      </c>
      <c r="N236" s="218">
        <v>960</v>
      </c>
      <c r="O236" s="151" t="s">
        <v>252</v>
      </c>
      <c r="P236" s="73"/>
      <c r="Q236" s="1"/>
      <c r="R236" s="73"/>
      <c r="S236" s="73"/>
      <c r="T236" s="73"/>
    </row>
    <row r="237" spans="1:20" ht="38.25" hidden="1" x14ac:dyDescent="0.25">
      <c r="A237" s="381"/>
      <c r="B237" s="381"/>
      <c r="C237" s="381"/>
      <c r="D237" s="381"/>
      <c r="E237" s="381"/>
      <c r="F237" s="381"/>
      <c r="G237" s="8" t="s">
        <v>262</v>
      </c>
      <c r="H237" s="46" t="s">
        <v>14</v>
      </c>
      <c r="I237" s="59">
        <v>1</v>
      </c>
      <c r="J237" s="46" t="s">
        <v>15</v>
      </c>
      <c r="K237" s="218">
        <v>1</v>
      </c>
      <c r="L237" s="218">
        <v>1</v>
      </c>
      <c r="M237" s="218">
        <v>1</v>
      </c>
      <c r="N237" s="218">
        <v>1</v>
      </c>
      <c r="O237" s="151" t="s">
        <v>252</v>
      </c>
      <c r="P237" s="73"/>
      <c r="Q237" s="1"/>
      <c r="R237" s="73"/>
      <c r="S237" s="73"/>
      <c r="T237" s="73"/>
    </row>
    <row r="238" spans="1:20" ht="25.5" hidden="1" x14ac:dyDescent="0.25">
      <c r="A238" s="381"/>
      <c r="B238" s="381"/>
      <c r="C238" s="381"/>
      <c r="D238" s="381"/>
      <c r="E238" s="381"/>
      <c r="F238" s="381"/>
      <c r="G238" s="8" t="s">
        <v>263</v>
      </c>
      <c r="H238" s="46" t="s">
        <v>14</v>
      </c>
      <c r="I238" s="59">
        <v>1</v>
      </c>
      <c r="J238" s="46" t="s">
        <v>15</v>
      </c>
      <c r="K238" s="218">
        <v>1</v>
      </c>
      <c r="L238" s="218">
        <v>1</v>
      </c>
      <c r="M238" s="218">
        <v>1</v>
      </c>
      <c r="N238" s="218">
        <v>1</v>
      </c>
      <c r="O238" s="151" t="s">
        <v>252</v>
      </c>
      <c r="P238" s="73"/>
      <c r="Q238" s="1"/>
      <c r="R238" s="73"/>
      <c r="S238" s="73"/>
      <c r="T238" s="73"/>
    </row>
    <row r="239" spans="1:20" ht="120" hidden="1" x14ac:dyDescent="0.25">
      <c r="A239" s="44">
        <v>4</v>
      </c>
      <c r="B239" s="44" t="s">
        <v>247</v>
      </c>
      <c r="C239" s="44">
        <v>13</v>
      </c>
      <c r="D239" s="44" t="s">
        <v>248</v>
      </c>
      <c r="E239" s="44" t="s">
        <v>264</v>
      </c>
      <c r="F239" s="44" t="s">
        <v>265</v>
      </c>
      <c r="G239" s="8" t="s">
        <v>266</v>
      </c>
      <c r="H239" s="46" t="s">
        <v>14</v>
      </c>
      <c r="I239" s="59">
        <v>1</v>
      </c>
      <c r="J239" s="46" t="s">
        <v>15</v>
      </c>
      <c r="K239" s="218">
        <v>1</v>
      </c>
      <c r="L239" s="218">
        <v>1</v>
      </c>
      <c r="M239" s="218">
        <v>1</v>
      </c>
      <c r="N239" s="218">
        <v>1</v>
      </c>
      <c r="O239" s="151" t="s">
        <v>252</v>
      </c>
      <c r="P239" s="73"/>
      <c r="Q239" s="1"/>
      <c r="R239" s="73"/>
      <c r="S239" s="73"/>
      <c r="T239" s="73"/>
    </row>
    <row r="240" spans="1:20" ht="72.75" hidden="1" customHeight="1" x14ac:dyDescent="0.25">
      <c r="A240" s="44">
        <v>4</v>
      </c>
      <c r="B240" s="44" t="s">
        <v>247</v>
      </c>
      <c r="C240" s="44">
        <v>13</v>
      </c>
      <c r="D240" s="44" t="s">
        <v>248</v>
      </c>
      <c r="E240" s="44" t="s">
        <v>267</v>
      </c>
      <c r="F240" s="44" t="s">
        <v>268</v>
      </c>
      <c r="G240" s="8" t="s">
        <v>269</v>
      </c>
      <c r="H240" s="46" t="s">
        <v>14</v>
      </c>
      <c r="I240" s="59">
        <v>1</v>
      </c>
      <c r="J240" s="46" t="s">
        <v>15</v>
      </c>
      <c r="K240" s="218">
        <v>1</v>
      </c>
      <c r="L240" s="218">
        <v>1</v>
      </c>
      <c r="M240" s="218">
        <v>1</v>
      </c>
      <c r="N240" s="218">
        <v>1</v>
      </c>
      <c r="O240" s="151" t="s">
        <v>252</v>
      </c>
      <c r="P240" s="73"/>
      <c r="Q240" s="1"/>
      <c r="R240" s="73"/>
      <c r="S240" s="73"/>
      <c r="T240" s="73"/>
    </row>
    <row r="241" spans="1:20" ht="45.75" hidden="1" customHeight="1" x14ac:dyDescent="0.25">
      <c r="A241" s="385">
        <v>4</v>
      </c>
      <c r="B241" s="381" t="s">
        <v>247</v>
      </c>
      <c r="C241" s="381">
        <v>13</v>
      </c>
      <c r="D241" s="381" t="s">
        <v>248</v>
      </c>
      <c r="E241" s="381" t="s">
        <v>270</v>
      </c>
      <c r="F241" s="381" t="s">
        <v>271</v>
      </c>
      <c r="G241" s="5" t="s">
        <v>272</v>
      </c>
      <c r="H241" s="58" t="s">
        <v>14</v>
      </c>
      <c r="I241" s="59">
        <v>1</v>
      </c>
      <c r="J241" s="58" t="s">
        <v>15</v>
      </c>
      <c r="K241" s="218">
        <v>1</v>
      </c>
      <c r="L241" s="218">
        <v>1</v>
      </c>
      <c r="M241" s="218">
        <v>1</v>
      </c>
      <c r="N241" s="218">
        <v>1</v>
      </c>
      <c r="O241" s="151" t="s">
        <v>252</v>
      </c>
      <c r="P241" s="73"/>
      <c r="Q241" s="1"/>
      <c r="R241" s="73"/>
      <c r="S241" s="73"/>
      <c r="T241" s="73"/>
    </row>
    <row r="242" spans="1:20" ht="38.25" hidden="1" x14ac:dyDescent="0.25">
      <c r="A242" s="385"/>
      <c r="B242" s="381"/>
      <c r="C242" s="381"/>
      <c r="D242" s="381"/>
      <c r="E242" s="381"/>
      <c r="F242" s="381"/>
      <c r="G242" s="5" t="s">
        <v>273</v>
      </c>
      <c r="H242" s="58" t="s">
        <v>14</v>
      </c>
      <c r="I242" s="59">
        <v>1</v>
      </c>
      <c r="J242" s="58" t="s">
        <v>15</v>
      </c>
      <c r="K242" s="218">
        <v>1</v>
      </c>
      <c r="L242" s="218">
        <v>1</v>
      </c>
      <c r="M242" s="218">
        <v>1</v>
      </c>
      <c r="N242" s="218">
        <v>1</v>
      </c>
      <c r="O242" s="151" t="s">
        <v>252</v>
      </c>
      <c r="P242" s="73"/>
      <c r="Q242" s="1"/>
      <c r="R242" s="73"/>
      <c r="S242" s="73"/>
      <c r="T242" s="73"/>
    </row>
    <row r="243" spans="1:20" ht="27" hidden="1" x14ac:dyDescent="0.25">
      <c r="A243" s="385"/>
      <c r="B243" s="381"/>
      <c r="C243" s="381"/>
      <c r="D243" s="381"/>
      <c r="E243" s="381"/>
      <c r="F243" s="381"/>
      <c r="G243" s="5" t="s">
        <v>274</v>
      </c>
      <c r="H243" s="58" t="s">
        <v>14</v>
      </c>
      <c r="I243" s="59">
        <v>1</v>
      </c>
      <c r="J243" s="58" t="s">
        <v>20</v>
      </c>
      <c r="K243" s="218">
        <v>0.1</v>
      </c>
      <c r="L243" s="218">
        <v>0.2</v>
      </c>
      <c r="M243" s="218">
        <v>0.35</v>
      </c>
      <c r="N243" s="218">
        <v>0.35</v>
      </c>
      <c r="O243" s="151" t="s">
        <v>252</v>
      </c>
      <c r="P243" s="73"/>
      <c r="Q243" s="1"/>
      <c r="R243" s="73"/>
      <c r="S243" s="73"/>
      <c r="T243" s="73"/>
    </row>
    <row r="244" spans="1:20" ht="25.5" hidden="1" x14ac:dyDescent="0.25">
      <c r="A244" s="385"/>
      <c r="B244" s="381"/>
      <c r="C244" s="381"/>
      <c r="D244" s="381"/>
      <c r="E244" s="381"/>
      <c r="F244" s="381"/>
      <c r="G244" s="5" t="s">
        <v>275</v>
      </c>
      <c r="H244" s="58" t="s">
        <v>14</v>
      </c>
      <c r="I244" s="59">
        <v>1</v>
      </c>
      <c r="J244" s="58" t="s">
        <v>15</v>
      </c>
      <c r="K244" s="218">
        <v>1</v>
      </c>
      <c r="L244" s="218">
        <v>1</v>
      </c>
      <c r="M244" s="218">
        <v>1</v>
      </c>
      <c r="N244" s="218">
        <v>1</v>
      </c>
      <c r="O244" s="151" t="s">
        <v>252</v>
      </c>
      <c r="P244" s="73"/>
      <c r="Q244" s="1"/>
      <c r="R244" s="73"/>
      <c r="S244" s="73"/>
      <c r="T244" s="73"/>
    </row>
    <row r="245" spans="1:20" ht="75" hidden="1" x14ac:dyDescent="0.25">
      <c r="A245" s="3">
        <v>4</v>
      </c>
      <c r="B245" s="44" t="s">
        <v>247</v>
      </c>
      <c r="C245" s="44">
        <v>13</v>
      </c>
      <c r="D245" s="44" t="s">
        <v>248</v>
      </c>
      <c r="E245" s="44" t="s">
        <v>276</v>
      </c>
      <c r="F245" s="44" t="s">
        <v>277</v>
      </c>
      <c r="G245" s="4" t="s">
        <v>278</v>
      </c>
      <c r="H245" s="46" t="s">
        <v>14</v>
      </c>
      <c r="I245" s="59">
        <v>1</v>
      </c>
      <c r="J245" s="46" t="s">
        <v>15</v>
      </c>
      <c r="K245" s="218">
        <v>1</v>
      </c>
      <c r="L245" s="218">
        <v>1</v>
      </c>
      <c r="M245" s="218">
        <v>1</v>
      </c>
      <c r="N245" s="218">
        <v>1</v>
      </c>
      <c r="O245" s="151" t="s">
        <v>252</v>
      </c>
      <c r="P245" s="73"/>
      <c r="Q245" s="1"/>
      <c r="R245" s="73"/>
      <c r="S245" s="73"/>
      <c r="T245" s="73"/>
    </row>
    <row r="246" spans="1:20" ht="75" hidden="1" x14ac:dyDescent="0.25">
      <c r="A246" s="3">
        <v>4</v>
      </c>
      <c r="B246" s="44" t="s">
        <v>247</v>
      </c>
      <c r="C246" s="44">
        <v>13</v>
      </c>
      <c r="D246" s="44" t="s">
        <v>248</v>
      </c>
      <c r="E246" s="44" t="s">
        <v>279</v>
      </c>
      <c r="F246" s="44" t="s">
        <v>280</v>
      </c>
      <c r="G246" s="4" t="s">
        <v>281</v>
      </c>
      <c r="H246" s="58" t="s">
        <v>14</v>
      </c>
      <c r="I246" s="59">
        <v>1</v>
      </c>
      <c r="J246" s="58" t="s">
        <v>15</v>
      </c>
      <c r="K246" s="218">
        <v>1</v>
      </c>
      <c r="L246" s="218">
        <v>1</v>
      </c>
      <c r="M246" s="218">
        <v>1</v>
      </c>
      <c r="N246" s="218">
        <v>1</v>
      </c>
      <c r="O246" s="66" t="s">
        <v>252</v>
      </c>
      <c r="P246" s="73"/>
      <c r="Q246" s="1"/>
      <c r="R246" s="73"/>
      <c r="S246" s="73"/>
      <c r="T246" s="73"/>
    </row>
    <row r="247" spans="1:20" ht="60" hidden="1" x14ac:dyDescent="0.25">
      <c r="A247" s="3">
        <v>4</v>
      </c>
      <c r="B247" s="44" t="s">
        <v>247</v>
      </c>
      <c r="C247" s="44">
        <v>13</v>
      </c>
      <c r="D247" s="44" t="s">
        <v>248</v>
      </c>
      <c r="E247" s="44" t="s">
        <v>282</v>
      </c>
      <c r="F247" s="44" t="s">
        <v>283</v>
      </c>
      <c r="G247" s="4" t="s">
        <v>284</v>
      </c>
      <c r="H247" s="58" t="s">
        <v>14</v>
      </c>
      <c r="I247" s="59">
        <v>1</v>
      </c>
      <c r="J247" s="58" t="s">
        <v>20</v>
      </c>
      <c r="K247" s="218">
        <v>0.1</v>
      </c>
      <c r="L247" s="218">
        <v>0.2</v>
      </c>
      <c r="M247" s="218">
        <v>0.35</v>
      </c>
      <c r="N247" s="218">
        <v>0.35</v>
      </c>
      <c r="O247" s="66" t="s">
        <v>252</v>
      </c>
      <c r="P247" s="73"/>
      <c r="Q247" s="1"/>
      <c r="R247" s="73"/>
      <c r="S247" s="73"/>
      <c r="T247" s="73"/>
    </row>
    <row r="248" spans="1:20" ht="60" hidden="1" x14ac:dyDescent="0.25">
      <c r="A248" s="3">
        <v>4</v>
      </c>
      <c r="B248" s="44" t="s">
        <v>247</v>
      </c>
      <c r="C248" s="44">
        <v>13</v>
      </c>
      <c r="D248" s="44" t="s">
        <v>248</v>
      </c>
      <c r="E248" s="44" t="s">
        <v>285</v>
      </c>
      <c r="F248" s="44" t="s">
        <v>286</v>
      </c>
      <c r="G248" s="4" t="s">
        <v>287</v>
      </c>
      <c r="H248" s="219" t="s">
        <v>23</v>
      </c>
      <c r="I248" s="220">
        <v>100</v>
      </c>
      <c r="J248" s="46" t="s">
        <v>15</v>
      </c>
      <c r="K248" s="218">
        <v>100</v>
      </c>
      <c r="L248" s="218">
        <v>100</v>
      </c>
      <c r="M248" s="218">
        <v>100</v>
      </c>
      <c r="N248" s="218">
        <v>100</v>
      </c>
      <c r="O248" s="151" t="s">
        <v>252</v>
      </c>
      <c r="P248" s="73"/>
      <c r="Q248" s="1"/>
      <c r="R248" s="73"/>
      <c r="S248" s="73"/>
      <c r="T248" s="73"/>
    </row>
    <row r="249" spans="1:20" ht="105" hidden="1" x14ac:dyDescent="0.25">
      <c r="A249" s="3">
        <v>4</v>
      </c>
      <c r="B249" s="44" t="s">
        <v>247</v>
      </c>
      <c r="C249" s="44">
        <v>13</v>
      </c>
      <c r="D249" s="44" t="s">
        <v>248</v>
      </c>
      <c r="E249" s="44" t="s">
        <v>285</v>
      </c>
      <c r="F249" s="44" t="s">
        <v>288</v>
      </c>
      <c r="G249" s="4" t="s">
        <v>289</v>
      </c>
      <c r="H249" s="46" t="s">
        <v>23</v>
      </c>
      <c r="I249" s="59">
        <v>100</v>
      </c>
      <c r="J249" s="46" t="s">
        <v>15</v>
      </c>
      <c r="K249" s="218">
        <v>100</v>
      </c>
      <c r="L249" s="218">
        <v>100</v>
      </c>
      <c r="M249" s="218">
        <v>100</v>
      </c>
      <c r="N249" s="218">
        <v>100</v>
      </c>
      <c r="O249" s="151" t="s">
        <v>252</v>
      </c>
      <c r="P249" s="73"/>
      <c r="Q249" s="1"/>
      <c r="R249" s="73"/>
      <c r="S249" s="73"/>
      <c r="T249" s="73"/>
    </row>
    <row r="250" spans="1:20" ht="90" hidden="1" x14ac:dyDescent="0.25">
      <c r="A250" s="3">
        <v>4</v>
      </c>
      <c r="B250" s="44" t="s">
        <v>247</v>
      </c>
      <c r="C250" s="44">
        <v>13</v>
      </c>
      <c r="D250" s="44" t="s">
        <v>248</v>
      </c>
      <c r="E250" s="44" t="s">
        <v>285</v>
      </c>
      <c r="F250" s="44" t="s">
        <v>1057</v>
      </c>
      <c r="G250" s="4" t="s">
        <v>290</v>
      </c>
      <c r="H250" s="46" t="s">
        <v>14</v>
      </c>
      <c r="I250" s="59">
        <v>21</v>
      </c>
      <c r="J250" s="46" t="s">
        <v>15</v>
      </c>
      <c r="K250" s="218">
        <v>21</v>
      </c>
      <c r="L250" s="218">
        <v>21</v>
      </c>
      <c r="M250" s="218">
        <v>21</v>
      </c>
      <c r="N250" s="218">
        <v>21</v>
      </c>
      <c r="O250" s="151" t="s">
        <v>252</v>
      </c>
      <c r="P250" s="73"/>
      <c r="Q250" s="1"/>
      <c r="R250" s="73"/>
      <c r="S250" s="73"/>
      <c r="T250" s="73"/>
    </row>
    <row r="251" spans="1:20" ht="60" hidden="1" x14ac:dyDescent="0.25">
      <c r="A251" s="3">
        <v>4</v>
      </c>
      <c r="B251" s="44" t="s">
        <v>247</v>
      </c>
      <c r="C251" s="44">
        <v>13</v>
      </c>
      <c r="D251" s="44" t="s">
        <v>248</v>
      </c>
      <c r="E251" s="44" t="s">
        <v>285</v>
      </c>
      <c r="F251" s="44" t="s">
        <v>291</v>
      </c>
      <c r="G251" s="4" t="s">
        <v>292</v>
      </c>
      <c r="H251" s="46" t="s">
        <v>14</v>
      </c>
      <c r="I251" s="59">
        <v>1</v>
      </c>
      <c r="J251" s="46" t="s">
        <v>15</v>
      </c>
      <c r="K251" s="218">
        <v>1</v>
      </c>
      <c r="L251" s="218">
        <v>1</v>
      </c>
      <c r="M251" s="218">
        <v>1</v>
      </c>
      <c r="N251" s="218">
        <v>1</v>
      </c>
      <c r="O251" s="151" t="s">
        <v>252</v>
      </c>
      <c r="P251" s="73"/>
      <c r="Q251" s="1"/>
      <c r="R251" s="73"/>
      <c r="S251" s="73"/>
      <c r="T251" s="73"/>
    </row>
    <row r="252" spans="1:20" ht="60" hidden="1" x14ac:dyDescent="0.25">
      <c r="A252" s="3">
        <v>4</v>
      </c>
      <c r="B252" s="44" t="s">
        <v>247</v>
      </c>
      <c r="C252" s="44">
        <v>13</v>
      </c>
      <c r="D252" s="44" t="s">
        <v>248</v>
      </c>
      <c r="E252" s="44" t="s">
        <v>285</v>
      </c>
      <c r="F252" s="44" t="s">
        <v>293</v>
      </c>
      <c r="G252" s="4" t="s">
        <v>294</v>
      </c>
      <c r="H252" s="46" t="s">
        <v>14</v>
      </c>
      <c r="I252" s="59">
        <v>1</v>
      </c>
      <c r="J252" s="58" t="s">
        <v>15</v>
      </c>
      <c r="K252" s="218">
        <v>1</v>
      </c>
      <c r="L252" s="218">
        <v>1</v>
      </c>
      <c r="M252" s="218">
        <v>1</v>
      </c>
      <c r="N252" s="218">
        <v>1</v>
      </c>
      <c r="O252" s="151" t="s">
        <v>252</v>
      </c>
      <c r="P252" s="73"/>
      <c r="Q252" s="1"/>
      <c r="R252" s="73"/>
      <c r="S252" s="73"/>
      <c r="T252" s="73"/>
    </row>
    <row r="253" spans="1:20" ht="60" hidden="1" x14ac:dyDescent="0.25">
      <c r="A253" s="3">
        <v>4</v>
      </c>
      <c r="B253" s="44" t="s">
        <v>247</v>
      </c>
      <c r="C253" s="44">
        <v>13</v>
      </c>
      <c r="D253" s="44" t="s">
        <v>248</v>
      </c>
      <c r="E253" s="44" t="s">
        <v>285</v>
      </c>
      <c r="F253" s="44" t="s">
        <v>295</v>
      </c>
      <c r="G253" s="4" t="s">
        <v>296</v>
      </c>
      <c r="H253" s="58" t="s">
        <v>297</v>
      </c>
      <c r="I253" s="59">
        <v>8</v>
      </c>
      <c r="J253" s="58" t="s">
        <v>15</v>
      </c>
      <c r="K253" s="218">
        <v>8</v>
      </c>
      <c r="L253" s="218">
        <v>8</v>
      </c>
      <c r="M253" s="218">
        <v>8</v>
      </c>
      <c r="N253" s="218">
        <v>8</v>
      </c>
      <c r="O253" s="151" t="s">
        <v>252</v>
      </c>
      <c r="P253" s="73"/>
      <c r="Q253" s="1"/>
      <c r="R253" s="73"/>
      <c r="S253" s="73"/>
      <c r="T253" s="73"/>
    </row>
    <row r="254" spans="1:20" ht="27" hidden="1" x14ac:dyDescent="0.25">
      <c r="A254" s="381">
        <v>4</v>
      </c>
      <c r="B254" s="381" t="s">
        <v>247</v>
      </c>
      <c r="C254" s="381">
        <v>14</v>
      </c>
      <c r="D254" s="381" t="s">
        <v>298</v>
      </c>
      <c r="E254" s="381" t="s">
        <v>299</v>
      </c>
      <c r="F254" s="381" t="s">
        <v>300</v>
      </c>
      <c r="G254" s="394" t="s">
        <v>301</v>
      </c>
      <c r="H254" s="46" t="s">
        <v>14</v>
      </c>
      <c r="I254" s="59">
        <v>25</v>
      </c>
      <c r="J254" s="46" t="s">
        <v>20</v>
      </c>
      <c r="K254" s="9">
        <v>5</v>
      </c>
      <c r="L254" s="9">
        <v>7</v>
      </c>
      <c r="M254" s="9">
        <v>8</v>
      </c>
      <c r="N254" s="9">
        <v>5</v>
      </c>
      <c r="O254" s="151" t="s">
        <v>302</v>
      </c>
      <c r="P254" s="34" t="s">
        <v>1058</v>
      </c>
      <c r="Q254" s="221">
        <v>54999999</v>
      </c>
      <c r="R254" s="222" t="s">
        <v>1059</v>
      </c>
      <c r="S254" s="223" t="s">
        <v>1060</v>
      </c>
      <c r="T254" s="224">
        <v>4514597209</v>
      </c>
    </row>
    <row r="255" spans="1:20" ht="27" hidden="1" x14ac:dyDescent="0.25">
      <c r="A255" s="381"/>
      <c r="B255" s="381"/>
      <c r="C255" s="381"/>
      <c r="D255" s="381"/>
      <c r="E255" s="381"/>
      <c r="F255" s="381"/>
      <c r="G255" s="394"/>
      <c r="H255" s="46" t="s">
        <v>14</v>
      </c>
      <c r="I255" s="59">
        <v>25</v>
      </c>
      <c r="J255" s="46" t="s">
        <v>20</v>
      </c>
      <c r="K255" s="9">
        <v>5</v>
      </c>
      <c r="L255" s="9">
        <v>7</v>
      </c>
      <c r="M255" s="9">
        <v>8</v>
      </c>
      <c r="N255" s="9">
        <v>5</v>
      </c>
      <c r="O255" s="151" t="s">
        <v>302</v>
      </c>
      <c r="P255" s="225" t="s">
        <v>1061</v>
      </c>
      <c r="Q255" s="221">
        <v>1</v>
      </c>
      <c r="R255" s="73"/>
      <c r="S255" s="73"/>
      <c r="T255" s="73"/>
    </row>
    <row r="256" spans="1:20" ht="27" hidden="1" x14ac:dyDescent="0.25">
      <c r="A256" s="381"/>
      <c r="B256" s="381"/>
      <c r="C256" s="381"/>
      <c r="D256" s="381"/>
      <c r="E256" s="381"/>
      <c r="F256" s="381"/>
      <c r="G256" s="394" t="s">
        <v>303</v>
      </c>
      <c r="H256" s="46" t="s">
        <v>14</v>
      </c>
      <c r="I256" s="59">
        <v>10</v>
      </c>
      <c r="J256" s="46" t="s">
        <v>20</v>
      </c>
      <c r="K256" s="9">
        <v>0</v>
      </c>
      <c r="L256" s="9">
        <v>4</v>
      </c>
      <c r="M256" s="9">
        <v>4</v>
      </c>
      <c r="N256" s="9">
        <v>2</v>
      </c>
      <c r="O256" s="151" t="s">
        <v>302</v>
      </c>
      <c r="P256" s="225" t="s">
        <v>1062</v>
      </c>
      <c r="Q256" s="221">
        <v>0</v>
      </c>
      <c r="R256" s="73"/>
      <c r="S256" s="73"/>
      <c r="T256" s="73"/>
    </row>
    <row r="257" spans="1:20" ht="27" hidden="1" x14ac:dyDescent="0.25">
      <c r="A257" s="381"/>
      <c r="B257" s="381"/>
      <c r="C257" s="381"/>
      <c r="D257" s="381"/>
      <c r="E257" s="381"/>
      <c r="F257" s="381"/>
      <c r="G257" s="394"/>
      <c r="H257" s="46" t="s">
        <v>14</v>
      </c>
      <c r="I257" s="59">
        <v>10</v>
      </c>
      <c r="J257" s="46" t="s">
        <v>20</v>
      </c>
      <c r="K257" s="9">
        <v>0</v>
      </c>
      <c r="L257" s="9">
        <v>4</v>
      </c>
      <c r="M257" s="9">
        <v>4</v>
      </c>
      <c r="N257" s="9">
        <v>2</v>
      </c>
      <c r="O257" s="151" t="s">
        <v>302</v>
      </c>
      <c r="P257" s="225" t="s">
        <v>1063</v>
      </c>
      <c r="Q257" s="221">
        <v>0</v>
      </c>
      <c r="R257" s="73"/>
      <c r="S257" s="73"/>
      <c r="T257" s="73"/>
    </row>
    <row r="258" spans="1:20" ht="27" hidden="1" x14ac:dyDescent="0.25">
      <c r="A258" s="381"/>
      <c r="B258" s="381"/>
      <c r="C258" s="381"/>
      <c r="D258" s="381"/>
      <c r="E258" s="381"/>
      <c r="F258" s="381"/>
      <c r="G258" s="394" t="s">
        <v>304</v>
      </c>
      <c r="H258" s="46" t="s">
        <v>14</v>
      </c>
      <c r="I258" s="59">
        <v>37</v>
      </c>
      <c r="J258" s="46" t="s">
        <v>20</v>
      </c>
      <c r="K258" s="9">
        <v>4</v>
      </c>
      <c r="L258" s="9">
        <v>11</v>
      </c>
      <c r="M258" s="9">
        <v>11</v>
      </c>
      <c r="N258" s="9">
        <v>11</v>
      </c>
      <c r="O258" s="151" t="s">
        <v>302</v>
      </c>
      <c r="P258" s="225" t="s">
        <v>1064</v>
      </c>
      <c r="Q258" s="221">
        <v>102000</v>
      </c>
      <c r="R258" s="73"/>
      <c r="S258" s="73"/>
      <c r="T258" s="73"/>
    </row>
    <row r="259" spans="1:20" ht="27" hidden="1" x14ac:dyDescent="0.25">
      <c r="A259" s="381"/>
      <c r="B259" s="381"/>
      <c r="C259" s="381"/>
      <c r="D259" s="381"/>
      <c r="E259" s="381"/>
      <c r="F259" s="381"/>
      <c r="G259" s="394"/>
      <c r="H259" s="46" t="s">
        <v>14</v>
      </c>
      <c r="I259" s="59">
        <v>37</v>
      </c>
      <c r="J259" s="46" t="s">
        <v>20</v>
      </c>
      <c r="K259" s="9">
        <v>4</v>
      </c>
      <c r="L259" s="9">
        <v>11</v>
      </c>
      <c r="M259" s="9">
        <v>11</v>
      </c>
      <c r="N259" s="9">
        <v>11</v>
      </c>
      <c r="O259" s="151" t="s">
        <v>302</v>
      </c>
      <c r="P259" s="225" t="s">
        <v>1065</v>
      </c>
      <c r="Q259" s="221">
        <v>688064000</v>
      </c>
      <c r="R259" s="73"/>
      <c r="S259" s="73"/>
      <c r="T259" s="73"/>
    </row>
    <row r="260" spans="1:20" ht="27" hidden="1" x14ac:dyDescent="0.25">
      <c r="A260" s="381"/>
      <c r="B260" s="381"/>
      <c r="C260" s="381"/>
      <c r="D260" s="381"/>
      <c r="E260" s="381"/>
      <c r="F260" s="381"/>
      <c r="G260" s="394" t="s">
        <v>1066</v>
      </c>
      <c r="H260" s="46" t="s">
        <v>14</v>
      </c>
      <c r="I260" s="59">
        <v>45</v>
      </c>
      <c r="J260" s="46" t="s">
        <v>20</v>
      </c>
      <c r="K260" s="9">
        <v>1</v>
      </c>
      <c r="L260" s="9">
        <v>20</v>
      </c>
      <c r="M260" s="9">
        <v>15</v>
      </c>
      <c r="N260" s="9">
        <v>9</v>
      </c>
      <c r="O260" s="151" t="s">
        <v>302</v>
      </c>
      <c r="P260" s="225" t="s">
        <v>1067</v>
      </c>
      <c r="Q260" s="221">
        <v>1</v>
      </c>
      <c r="R260" s="73"/>
      <c r="S260" s="73"/>
      <c r="T260" s="73"/>
    </row>
    <row r="261" spans="1:20" ht="27" hidden="1" x14ac:dyDescent="0.25">
      <c r="A261" s="381"/>
      <c r="B261" s="381"/>
      <c r="C261" s="381"/>
      <c r="D261" s="381"/>
      <c r="E261" s="381"/>
      <c r="F261" s="381"/>
      <c r="G261" s="394"/>
      <c r="H261" s="46" t="s">
        <v>14</v>
      </c>
      <c r="I261" s="59">
        <v>45</v>
      </c>
      <c r="J261" s="46" t="s">
        <v>20</v>
      </c>
      <c r="K261" s="9">
        <v>1</v>
      </c>
      <c r="L261" s="9">
        <v>20</v>
      </c>
      <c r="M261" s="9">
        <v>15</v>
      </c>
      <c r="N261" s="9">
        <v>9</v>
      </c>
      <c r="O261" s="151" t="s">
        <v>302</v>
      </c>
      <c r="P261" s="225" t="s">
        <v>1068</v>
      </c>
      <c r="Q261" s="221">
        <v>1</v>
      </c>
      <c r="R261" s="73"/>
      <c r="S261" s="73"/>
      <c r="T261" s="73"/>
    </row>
    <row r="262" spans="1:20" ht="27" hidden="1" x14ac:dyDescent="0.25">
      <c r="A262" s="381"/>
      <c r="B262" s="381"/>
      <c r="C262" s="381"/>
      <c r="D262" s="381"/>
      <c r="E262" s="381"/>
      <c r="F262" s="381"/>
      <c r="G262" s="394"/>
      <c r="H262" s="46" t="s">
        <v>14</v>
      </c>
      <c r="I262" s="59">
        <v>45</v>
      </c>
      <c r="J262" s="46" t="s">
        <v>20</v>
      </c>
      <c r="K262" s="9">
        <v>1</v>
      </c>
      <c r="L262" s="9">
        <v>20</v>
      </c>
      <c r="M262" s="9">
        <v>15</v>
      </c>
      <c r="N262" s="9">
        <v>9</v>
      </c>
      <c r="O262" s="151" t="s">
        <v>302</v>
      </c>
      <c r="P262" s="225" t="s">
        <v>1069</v>
      </c>
      <c r="Q262" s="221">
        <v>17499998</v>
      </c>
      <c r="R262" s="73"/>
      <c r="S262" s="73"/>
      <c r="T262" s="73"/>
    </row>
    <row r="263" spans="1:20" ht="27" hidden="1" x14ac:dyDescent="0.25">
      <c r="A263" s="381"/>
      <c r="B263" s="381"/>
      <c r="C263" s="381"/>
      <c r="D263" s="381"/>
      <c r="E263" s="381"/>
      <c r="F263" s="381"/>
      <c r="G263" s="394" t="s">
        <v>1070</v>
      </c>
      <c r="H263" s="46" t="s">
        <v>14</v>
      </c>
      <c r="I263" s="59">
        <v>300</v>
      </c>
      <c r="J263" s="46" t="s">
        <v>20</v>
      </c>
      <c r="K263" s="9">
        <v>0</v>
      </c>
      <c r="L263" s="9">
        <v>150</v>
      </c>
      <c r="M263" s="9">
        <v>150</v>
      </c>
      <c r="N263" s="9">
        <v>0</v>
      </c>
      <c r="O263" s="151" t="s">
        <v>302</v>
      </c>
      <c r="P263" s="225" t="s">
        <v>1071</v>
      </c>
      <c r="Q263" s="221">
        <v>0</v>
      </c>
      <c r="R263" s="73"/>
      <c r="S263" s="73"/>
      <c r="T263" s="73"/>
    </row>
    <row r="264" spans="1:20" ht="27" hidden="1" x14ac:dyDescent="0.25">
      <c r="A264" s="381"/>
      <c r="B264" s="381"/>
      <c r="C264" s="381"/>
      <c r="D264" s="381"/>
      <c r="E264" s="381"/>
      <c r="F264" s="381"/>
      <c r="G264" s="394"/>
      <c r="H264" s="46" t="s">
        <v>14</v>
      </c>
      <c r="I264" s="59">
        <v>300</v>
      </c>
      <c r="J264" s="46" t="s">
        <v>20</v>
      </c>
      <c r="K264" s="9">
        <v>0</v>
      </c>
      <c r="L264" s="9">
        <v>150</v>
      </c>
      <c r="M264" s="9">
        <v>150</v>
      </c>
      <c r="N264" s="9">
        <v>0</v>
      </c>
      <c r="O264" s="151" t="s">
        <v>302</v>
      </c>
      <c r="P264" s="225" t="s">
        <v>1072</v>
      </c>
      <c r="Q264" s="221">
        <v>0</v>
      </c>
      <c r="R264" s="73"/>
      <c r="S264" s="73"/>
      <c r="T264" s="73"/>
    </row>
    <row r="265" spans="1:20" ht="27" hidden="1" x14ac:dyDescent="0.25">
      <c r="A265" s="381"/>
      <c r="B265" s="381"/>
      <c r="C265" s="381"/>
      <c r="D265" s="381"/>
      <c r="E265" s="381"/>
      <c r="F265" s="381"/>
      <c r="G265" s="394" t="s">
        <v>305</v>
      </c>
      <c r="H265" s="46" t="s">
        <v>14</v>
      </c>
      <c r="I265" s="59">
        <v>3</v>
      </c>
      <c r="J265" s="46" t="s">
        <v>20</v>
      </c>
      <c r="K265" s="9">
        <v>0</v>
      </c>
      <c r="L265" s="9">
        <v>1.5</v>
      </c>
      <c r="M265" s="9">
        <v>0.5</v>
      </c>
      <c r="N265" s="9">
        <v>1</v>
      </c>
      <c r="O265" s="151" t="s">
        <v>302</v>
      </c>
      <c r="P265" s="225" t="s">
        <v>1073</v>
      </c>
      <c r="Q265" s="226">
        <v>0</v>
      </c>
      <c r="R265" s="73"/>
      <c r="S265" s="73"/>
      <c r="T265" s="73"/>
    </row>
    <row r="266" spans="1:20" ht="27" hidden="1" x14ac:dyDescent="0.25">
      <c r="A266" s="381"/>
      <c r="B266" s="381"/>
      <c r="C266" s="381"/>
      <c r="D266" s="381"/>
      <c r="E266" s="381"/>
      <c r="F266" s="381"/>
      <c r="G266" s="394"/>
      <c r="H266" s="46" t="s">
        <v>14</v>
      </c>
      <c r="I266" s="59">
        <v>3</v>
      </c>
      <c r="J266" s="46" t="s">
        <v>20</v>
      </c>
      <c r="K266" s="9">
        <v>0</v>
      </c>
      <c r="L266" s="9">
        <v>1.5</v>
      </c>
      <c r="M266" s="9">
        <v>0.5</v>
      </c>
      <c r="N266" s="9">
        <v>1</v>
      </c>
      <c r="O266" s="151" t="s">
        <v>302</v>
      </c>
      <c r="P266" s="225" t="s">
        <v>1074</v>
      </c>
      <c r="Q266" s="221">
        <v>0</v>
      </c>
      <c r="R266" s="73"/>
      <c r="S266" s="73"/>
      <c r="T266" s="73"/>
    </row>
    <row r="267" spans="1:20" ht="51.75" hidden="1" customHeight="1" x14ac:dyDescent="0.25">
      <c r="A267" s="381">
        <v>4</v>
      </c>
      <c r="B267" s="381" t="s">
        <v>247</v>
      </c>
      <c r="C267" s="381">
        <v>14</v>
      </c>
      <c r="D267" s="381" t="s">
        <v>298</v>
      </c>
      <c r="E267" s="381" t="s">
        <v>306</v>
      </c>
      <c r="F267" s="381" t="s">
        <v>307</v>
      </c>
      <c r="G267" s="394" t="s">
        <v>308</v>
      </c>
      <c r="H267" s="46" t="s">
        <v>14</v>
      </c>
      <c r="I267" s="59">
        <v>50</v>
      </c>
      <c r="J267" s="46" t="s">
        <v>20</v>
      </c>
      <c r="K267" s="9">
        <v>0</v>
      </c>
      <c r="L267" s="9">
        <v>20</v>
      </c>
      <c r="M267" s="9">
        <v>20</v>
      </c>
      <c r="N267" s="9">
        <v>10</v>
      </c>
      <c r="O267" s="151" t="s">
        <v>302</v>
      </c>
      <c r="P267" s="225" t="s">
        <v>1075</v>
      </c>
      <c r="Q267" s="1">
        <v>0</v>
      </c>
      <c r="R267" s="96">
        <v>0</v>
      </c>
      <c r="S267" s="96">
        <v>0</v>
      </c>
      <c r="T267" s="96">
        <v>0</v>
      </c>
    </row>
    <row r="268" spans="1:20" ht="27" hidden="1" x14ac:dyDescent="0.25">
      <c r="A268" s="381"/>
      <c r="B268" s="381"/>
      <c r="C268" s="381"/>
      <c r="D268" s="381"/>
      <c r="E268" s="381"/>
      <c r="F268" s="381"/>
      <c r="G268" s="394"/>
      <c r="H268" s="46" t="s">
        <v>14</v>
      </c>
      <c r="I268" s="59">
        <v>50</v>
      </c>
      <c r="J268" s="46" t="s">
        <v>20</v>
      </c>
      <c r="K268" s="9">
        <v>0</v>
      </c>
      <c r="L268" s="9">
        <v>20</v>
      </c>
      <c r="M268" s="9">
        <v>20</v>
      </c>
      <c r="N268" s="9">
        <v>10</v>
      </c>
      <c r="O268" s="151" t="s">
        <v>302</v>
      </c>
      <c r="P268" s="225" t="s">
        <v>1076</v>
      </c>
      <c r="Q268" s="1">
        <v>0</v>
      </c>
      <c r="R268" s="73"/>
      <c r="S268" s="73"/>
      <c r="T268" s="73"/>
    </row>
    <row r="269" spans="1:20" ht="27" hidden="1" x14ac:dyDescent="0.25">
      <c r="A269" s="381">
        <v>4</v>
      </c>
      <c r="B269" s="381" t="s">
        <v>247</v>
      </c>
      <c r="C269" s="381">
        <v>14</v>
      </c>
      <c r="D269" s="381" t="s">
        <v>298</v>
      </c>
      <c r="E269" s="381" t="s">
        <v>306</v>
      </c>
      <c r="F269" s="381" t="s">
        <v>309</v>
      </c>
      <c r="G269" s="394" t="s">
        <v>310</v>
      </c>
      <c r="H269" s="46" t="s">
        <v>14</v>
      </c>
      <c r="I269" s="59">
        <v>7</v>
      </c>
      <c r="J269" s="58" t="s">
        <v>20</v>
      </c>
      <c r="K269" s="9">
        <v>1</v>
      </c>
      <c r="L269" s="9">
        <v>2</v>
      </c>
      <c r="M269" s="9">
        <v>2</v>
      </c>
      <c r="N269" s="9">
        <v>2</v>
      </c>
      <c r="O269" s="151" t="s">
        <v>302</v>
      </c>
      <c r="P269" s="225" t="s">
        <v>1077</v>
      </c>
      <c r="Q269" s="221">
        <v>1</v>
      </c>
      <c r="R269" s="96">
        <v>0</v>
      </c>
      <c r="S269" s="96">
        <v>0</v>
      </c>
      <c r="T269" s="96">
        <v>0</v>
      </c>
    </row>
    <row r="270" spans="1:20" ht="31.5" hidden="1" x14ac:dyDescent="0.25">
      <c r="A270" s="381"/>
      <c r="B270" s="381"/>
      <c r="C270" s="381"/>
      <c r="D270" s="381"/>
      <c r="E270" s="381"/>
      <c r="F270" s="381"/>
      <c r="G270" s="394"/>
      <c r="H270" s="46" t="s">
        <v>14</v>
      </c>
      <c r="I270" s="59">
        <v>7</v>
      </c>
      <c r="J270" s="58" t="s">
        <v>20</v>
      </c>
      <c r="K270" s="9">
        <v>1</v>
      </c>
      <c r="L270" s="9">
        <v>2</v>
      </c>
      <c r="M270" s="9">
        <v>2</v>
      </c>
      <c r="N270" s="9">
        <v>2</v>
      </c>
      <c r="O270" s="151" t="s">
        <v>302</v>
      </c>
      <c r="P270" s="225" t="s">
        <v>1078</v>
      </c>
      <c r="Q270" s="221">
        <v>24999999</v>
      </c>
      <c r="R270" s="222" t="s">
        <v>1079</v>
      </c>
      <c r="S270" s="223" t="s">
        <v>1080</v>
      </c>
      <c r="T270" s="224">
        <v>2175663604</v>
      </c>
    </row>
    <row r="271" spans="1:20" ht="27" hidden="1" x14ac:dyDescent="0.25">
      <c r="A271" s="381">
        <v>4</v>
      </c>
      <c r="B271" s="381" t="s">
        <v>247</v>
      </c>
      <c r="C271" s="381">
        <v>14</v>
      </c>
      <c r="D271" s="381" t="s">
        <v>298</v>
      </c>
      <c r="E271" s="381" t="s">
        <v>311</v>
      </c>
      <c r="F271" s="381" t="s">
        <v>312</v>
      </c>
      <c r="G271" s="394" t="s">
        <v>313</v>
      </c>
      <c r="H271" s="46" t="s">
        <v>14</v>
      </c>
      <c r="I271" s="59">
        <v>1</v>
      </c>
      <c r="J271" s="46" t="s">
        <v>20</v>
      </c>
      <c r="K271" s="9">
        <v>0</v>
      </c>
      <c r="L271" s="9">
        <v>1</v>
      </c>
      <c r="M271" s="9">
        <v>0</v>
      </c>
      <c r="N271" s="9">
        <v>0</v>
      </c>
      <c r="O271" s="151" t="s">
        <v>302</v>
      </c>
      <c r="P271" s="225" t="s">
        <v>1081</v>
      </c>
      <c r="Q271" s="221">
        <v>0</v>
      </c>
      <c r="R271" s="73"/>
      <c r="S271" s="73"/>
      <c r="T271" s="73"/>
    </row>
    <row r="272" spans="1:20" ht="27" hidden="1" x14ac:dyDescent="0.25">
      <c r="A272" s="381"/>
      <c r="B272" s="381"/>
      <c r="C272" s="381"/>
      <c r="D272" s="381"/>
      <c r="E272" s="381"/>
      <c r="F272" s="381"/>
      <c r="G272" s="394"/>
      <c r="H272" s="46" t="s">
        <v>14</v>
      </c>
      <c r="I272" s="59">
        <v>1</v>
      </c>
      <c r="J272" s="46" t="s">
        <v>20</v>
      </c>
      <c r="K272" s="9">
        <v>0</v>
      </c>
      <c r="L272" s="9">
        <v>1</v>
      </c>
      <c r="M272" s="9">
        <v>0</v>
      </c>
      <c r="N272" s="9">
        <v>0</v>
      </c>
      <c r="O272" s="151" t="s">
        <v>302</v>
      </c>
      <c r="P272" s="225" t="s">
        <v>1082</v>
      </c>
      <c r="Q272" s="221">
        <v>0</v>
      </c>
      <c r="R272" s="73"/>
      <c r="S272" s="73"/>
      <c r="T272" s="73"/>
    </row>
    <row r="273" spans="1:20" ht="27" hidden="1" x14ac:dyDescent="0.25">
      <c r="A273" s="381"/>
      <c r="B273" s="381"/>
      <c r="C273" s="381"/>
      <c r="D273" s="381"/>
      <c r="E273" s="381"/>
      <c r="F273" s="381"/>
      <c r="G273" s="394" t="s">
        <v>314</v>
      </c>
      <c r="H273" s="46" t="s">
        <v>14</v>
      </c>
      <c r="I273" s="59">
        <v>20</v>
      </c>
      <c r="J273" s="46" t="s">
        <v>20</v>
      </c>
      <c r="K273" s="9">
        <v>2</v>
      </c>
      <c r="L273" s="9">
        <v>8</v>
      </c>
      <c r="M273" s="9">
        <v>8</v>
      </c>
      <c r="N273" s="9">
        <v>2</v>
      </c>
      <c r="O273" s="151" t="s">
        <v>302</v>
      </c>
      <c r="P273" s="225" t="s">
        <v>1083</v>
      </c>
      <c r="Q273" s="221">
        <v>1</v>
      </c>
      <c r="R273" s="73"/>
      <c r="S273" s="73"/>
      <c r="T273" s="73"/>
    </row>
    <row r="274" spans="1:20" ht="27" hidden="1" x14ac:dyDescent="0.25">
      <c r="A274" s="381"/>
      <c r="B274" s="381"/>
      <c r="C274" s="381"/>
      <c r="D274" s="381"/>
      <c r="E274" s="381"/>
      <c r="F274" s="381"/>
      <c r="G274" s="394"/>
      <c r="H274" s="46" t="s">
        <v>14</v>
      </c>
      <c r="I274" s="59">
        <v>20</v>
      </c>
      <c r="J274" s="46" t="s">
        <v>20</v>
      </c>
      <c r="K274" s="9">
        <v>2</v>
      </c>
      <c r="L274" s="9">
        <v>8</v>
      </c>
      <c r="M274" s="9">
        <v>8</v>
      </c>
      <c r="N274" s="9">
        <v>2</v>
      </c>
      <c r="O274" s="151" t="s">
        <v>302</v>
      </c>
      <c r="P274" s="225" t="s">
        <v>1084</v>
      </c>
      <c r="Q274" s="226">
        <v>9999999</v>
      </c>
      <c r="R274" s="73"/>
      <c r="S274" s="73"/>
      <c r="T274" s="73"/>
    </row>
    <row r="275" spans="1:20" ht="27" hidden="1" x14ac:dyDescent="0.25">
      <c r="A275" s="381"/>
      <c r="B275" s="381"/>
      <c r="C275" s="381"/>
      <c r="D275" s="381"/>
      <c r="E275" s="381"/>
      <c r="F275" s="381"/>
      <c r="G275" s="394" t="s">
        <v>315</v>
      </c>
      <c r="H275" s="46" t="s">
        <v>14</v>
      </c>
      <c r="I275" s="59">
        <v>27</v>
      </c>
      <c r="J275" s="46" t="s">
        <v>20</v>
      </c>
      <c r="K275" s="9">
        <v>3</v>
      </c>
      <c r="L275" s="9">
        <v>10</v>
      </c>
      <c r="M275" s="9">
        <v>10</v>
      </c>
      <c r="N275" s="9">
        <v>4</v>
      </c>
      <c r="O275" s="151" t="s">
        <v>302</v>
      </c>
      <c r="P275" s="225" t="s">
        <v>1085</v>
      </c>
      <c r="Q275" s="221">
        <v>1</v>
      </c>
      <c r="R275" s="73"/>
      <c r="S275" s="73"/>
      <c r="T275" s="73"/>
    </row>
    <row r="276" spans="1:20" ht="27" hidden="1" x14ac:dyDescent="0.25">
      <c r="A276" s="381"/>
      <c r="B276" s="381"/>
      <c r="C276" s="381"/>
      <c r="D276" s="381"/>
      <c r="E276" s="381"/>
      <c r="F276" s="381"/>
      <c r="G276" s="394"/>
      <c r="H276" s="46" t="s">
        <v>14</v>
      </c>
      <c r="I276" s="59">
        <v>27</v>
      </c>
      <c r="J276" s="46" t="s">
        <v>20</v>
      </c>
      <c r="K276" s="9">
        <v>3</v>
      </c>
      <c r="L276" s="9">
        <v>10</v>
      </c>
      <c r="M276" s="9">
        <v>10</v>
      </c>
      <c r="N276" s="9">
        <v>4</v>
      </c>
      <c r="O276" s="151" t="s">
        <v>302</v>
      </c>
      <c r="P276" s="225" t="s">
        <v>1086</v>
      </c>
      <c r="Q276" s="221">
        <v>29999999</v>
      </c>
      <c r="R276" s="73"/>
      <c r="S276" s="73"/>
      <c r="T276" s="73"/>
    </row>
    <row r="277" spans="1:20" ht="27" hidden="1" x14ac:dyDescent="0.25">
      <c r="A277" s="381"/>
      <c r="B277" s="381"/>
      <c r="C277" s="381"/>
      <c r="D277" s="381"/>
      <c r="E277" s="381"/>
      <c r="F277" s="381"/>
      <c r="G277" s="394" t="s">
        <v>316</v>
      </c>
      <c r="H277" s="46" t="s">
        <v>14</v>
      </c>
      <c r="I277" s="59">
        <v>500</v>
      </c>
      <c r="J277" s="46" t="s">
        <v>20</v>
      </c>
      <c r="K277" s="9">
        <v>50</v>
      </c>
      <c r="L277" s="9">
        <v>200</v>
      </c>
      <c r="M277" s="9">
        <v>200</v>
      </c>
      <c r="N277" s="9">
        <v>50</v>
      </c>
      <c r="O277" s="151" t="s">
        <v>302</v>
      </c>
      <c r="P277" s="73" t="s">
        <v>1087</v>
      </c>
      <c r="Q277" s="221">
        <v>1</v>
      </c>
      <c r="R277" s="73"/>
      <c r="S277" s="73"/>
      <c r="T277" s="73"/>
    </row>
    <row r="278" spans="1:20" ht="27" hidden="1" x14ac:dyDescent="0.25">
      <c r="A278" s="381"/>
      <c r="B278" s="381"/>
      <c r="C278" s="381"/>
      <c r="D278" s="381"/>
      <c r="E278" s="381"/>
      <c r="F278" s="381"/>
      <c r="G278" s="394"/>
      <c r="H278" s="46" t="s">
        <v>14</v>
      </c>
      <c r="I278" s="59">
        <v>500</v>
      </c>
      <c r="J278" s="46" t="s">
        <v>20</v>
      </c>
      <c r="K278" s="9">
        <v>50</v>
      </c>
      <c r="L278" s="9">
        <v>200</v>
      </c>
      <c r="M278" s="9">
        <v>200</v>
      </c>
      <c r="N278" s="9">
        <v>50</v>
      </c>
      <c r="O278" s="151" t="s">
        <v>302</v>
      </c>
      <c r="P278" s="73" t="s">
        <v>1088</v>
      </c>
      <c r="Q278" s="221">
        <v>200499999</v>
      </c>
      <c r="R278" s="73"/>
      <c r="S278" s="73"/>
      <c r="T278" s="73"/>
    </row>
    <row r="279" spans="1:20" ht="27" hidden="1" x14ac:dyDescent="0.25">
      <c r="A279" s="381">
        <v>4</v>
      </c>
      <c r="B279" s="381" t="s">
        <v>247</v>
      </c>
      <c r="C279" s="381">
        <v>14</v>
      </c>
      <c r="D279" s="381" t="s">
        <v>298</v>
      </c>
      <c r="E279" s="381" t="s">
        <v>317</v>
      </c>
      <c r="F279" s="381" t="s">
        <v>318</v>
      </c>
      <c r="G279" s="394" t="s">
        <v>319</v>
      </c>
      <c r="H279" s="46" t="s">
        <v>14</v>
      </c>
      <c r="I279" s="59">
        <v>1</v>
      </c>
      <c r="J279" s="46" t="s">
        <v>20</v>
      </c>
      <c r="K279" s="9">
        <v>0</v>
      </c>
      <c r="L279" s="9">
        <v>0.5</v>
      </c>
      <c r="M279" s="9">
        <v>0.25</v>
      </c>
      <c r="N279" s="9">
        <v>0.25</v>
      </c>
      <c r="O279" s="151" t="s">
        <v>302</v>
      </c>
      <c r="P279" s="34" t="s">
        <v>1089</v>
      </c>
      <c r="Q279" s="221">
        <v>1</v>
      </c>
      <c r="R279" s="189">
        <v>0</v>
      </c>
      <c r="S279" s="189">
        <v>0</v>
      </c>
      <c r="T279" s="189">
        <v>0</v>
      </c>
    </row>
    <row r="280" spans="1:20" ht="27" hidden="1" x14ac:dyDescent="0.25">
      <c r="A280" s="381"/>
      <c r="B280" s="381"/>
      <c r="C280" s="381"/>
      <c r="D280" s="381"/>
      <c r="E280" s="381"/>
      <c r="F280" s="381"/>
      <c r="G280" s="394"/>
      <c r="H280" s="46" t="s">
        <v>14</v>
      </c>
      <c r="I280" s="59">
        <v>1</v>
      </c>
      <c r="J280" s="46" t="s">
        <v>20</v>
      </c>
      <c r="K280" s="9">
        <v>0</v>
      </c>
      <c r="L280" s="9">
        <v>0.5</v>
      </c>
      <c r="M280" s="9">
        <v>0.25</v>
      </c>
      <c r="N280" s="9">
        <v>0.25</v>
      </c>
      <c r="O280" s="151" t="s">
        <v>302</v>
      </c>
      <c r="P280" s="225" t="s">
        <v>1090</v>
      </c>
      <c r="Q280" s="221">
        <v>0</v>
      </c>
      <c r="R280" s="73"/>
      <c r="S280" s="73"/>
      <c r="T280" s="73"/>
    </row>
    <row r="281" spans="1:20" ht="27" hidden="1" x14ac:dyDescent="0.25">
      <c r="A281" s="381"/>
      <c r="B281" s="381"/>
      <c r="C281" s="381"/>
      <c r="D281" s="381"/>
      <c r="E281" s="381"/>
      <c r="F281" s="381"/>
      <c r="G281" s="394" t="s">
        <v>320</v>
      </c>
      <c r="H281" s="46" t="s">
        <v>14</v>
      </c>
      <c r="I281" s="59">
        <v>28</v>
      </c>
      <c r="J281" s="46" t="s">
        <v>20</v>
      </c>
      <c r="K281" s="9">
        <v>0</v>
      </c>
      <c r="L281" s="9">
        <v>10</v>
      </c>
      <c r="M281" s="9">
        <v>10</v>
      </c>
      <c r="N281" s="9">
        <v>8</v>
      </c>
      <c r="O281" s="151" t="s">
        <v>302</v>
      </c>
      <c r="P281" s="227" t="s">
        <v>1091</v>
      </c>
      <c r="Q281" s="221">
        <v>0</v>
      </c>
      <c r="R281" s="73"/>
      <c r="S281" s="73"/>
      <c r="T281" s="73"/>
    </row>
    <row r="282" spans="1:20" ht="27" hidden="1" x14ac:dyDescent="0.25">
      <c r="A282" s="381"/>
      <c r="B282" s="381"/>
      <c r="C282" s="381"/>
      <c r="D282" s="381"/>
      <c r="E282" s="381"/>
      <c r="F282" s="381"/>
      <c r="G282" s="394"/>
      <c r="H282" s="46" t="s">
        <v>14</v>
      </c>
      <c r="I282" s="59">
        <v>28</v>
      </c>
      <c r="J282" s="46" t="s">
        <v>20</v>
      </c>
      <c r="K282" s="9">
        <v>0</v>
      </c>
      <c r="L282" s="9">
        <v>10</v>
      </c>
      <c r="M282" s="9">
        <v>10</v>
      </c>
      <c r="N282" s="9">
        <v>8</v>
      </c>
      <c r="O282" s="151" t="s">
        <v>302</v>
      </c>
      <c r="P282" s="227" t="s">
        <v>1092</v>
      </c>
      <c r="Q282" s="221">
        <v>0</v>
      </c>
      <c r="R282" s="73"/>
      <c r="S282" s="73"/>
      <c r="T282" s="73"/>
    </row>
    <row r="283" spans="1:20" ht="27" hidden="1" x14ac:dyDescent="0.25">
      <c r="A283" s="381"/>
      <c r="B283" s="381"/>
      <c r="C283" s="381"/>
      <c r="D283" s="381"/>
      <c r="E283" s="381"/>
      <c r="F283" s="381"/>
      <c r="G283" s="394" t="s">
        <v>321</v>
      </c>
      <c r="H283" s="46" t="s">
        <v>14</v>
      </c>
      <c r="I283" s="59">
        <v>15</v>
      </c>
      <c r="J283" s="46" t="s">
        <v>20</v>
      </c>
      <c r="K283" s="9">
        <v>0</v>
      </c>
      <c r="L283" s="9">
        <v>5</v>
      </c>
      <c r="M283" s="19">
        <v>5</v>
      </c>
      <c r="N283" s="19">
        <v>5</v>
      </c>
      <c r="O283" s="151" t="s">
        <v>302</v>
      </c>
      <c r="P283" s="227" t="s">
        <v>1093</v>
      </c>
      <c r="Q283" s="221">
        <v>0</v>
      </c>
      <c r="R283" s="73"/>
      <c r="S283" s="73"/>
      <c r="T283" s="73"/>
    </row>
    <row r="284" spans="1:20" ht="27" hidden="1" x14ac:dyDescent="0.25">
      <c r="A284" s="381"/>
      <c r="B284" s="381"/>
      <c r="C284" s="381"/>
      <c r="D284" s="381"/>
      <c r="E284" s="381"/>
      <c r="F284" s="381"/>
      <c r="G284" s="394"/>
      <c r="H284" s="46" t="s">
        <v>14</v>
      </c>
      <c r="I284" s="59">
        <v>15</v>
      </c>
      <c r="J284" s="46" t="s">
        <v>20</v>
      </c>
      <c r="K284" s="9">
        <v>0</v>
      </c>
      <c r="L284" s="9">
        <v>5</v>
      </c>
      <c r="M284" s="19">
        <v>5</v>
      </c>
      <c r="N284" s="19">
        <v>5</v>
      </c>
      <c r="O284" s="151" t="s">
        <v>302</v>
      </c>
      <c r="P284" s="227" t="s">
        <v>1094</v>
      </c>
      <c r="Q284" s="221">
        <v>0</v>
      </c>
      <c r="R284" s="73"/>
      <c r="S284" s="73"/>
      <c r="T284" s="73"/>
    </row>
    <row r="285" spans="1:20" ht="31.5" hidden="1" x14ac:dyDescent="0.25">
      <c r="A285" s="381">
        <v>4</v>
      </c>
      <c r="B285" s="381" t="s">
        <v>247</v>
      </c>
      <c r="C285" s="381">
        <v>14</v>
      </c>
      <c r="D285" s="381" t="s">
        <v>298</v>
      </c>
      <c r="E285" s="381" t="s">
        <v>322</v>
      </c>
      <c r="F285" s="381" t="s">
        <v>323</v>
      </c>
      <c r="G285" s="394" t="s">
        <v>324</v>
      </c>
      <c r="H285" s="46" t="s">
        <v>14</v>
      </c>
      <c r="I285" s="59">
        <v>18</v>
      </c>
      <c r="J285" s="46" t="s">
        <v>20</v>
      </c>
      <c r="K285" s="9">
        <v>6</v>
      </c>
      <c r="L285" s="9">
        <v>6</v>
      </c>
      <c r="M285" s="19">
        <v>3</v>
      </c>
      <c r="N285" s="19">
        <v>3</v>
      </c>
      <c r="O285" s="151" t="s">
        <v>302</v>
      </c>
      <c r="P285" s="34" t="s">
        <v>1095</v>
      </c>
      <c r="Q285" s="221">
        <v>1</v>
      </c>
      <c r="R285" s="228" t="s">
        <v>1096</v>
      </c>
      <c r="S285" s="229" t="s">
        <v>1097</v>
      </c>
      <c r="T285" s="230">
        <v>236636265</v>
      </c>
    </row>
    <row r="286" spans="1:20" ht="27" hidden="1" x14ac:dyDescent="0.25">
      <c r="A286" s="381"/>
      <c r="B286" s="381"/>
      <c r="C286" s="381"/>
      <c r="D286" s="381"/>
      <c r="E286" s="381"/>
      <c r="F286" s="381"/>
      <c r="G286" s="394"/>
      <c r="H286" s="46" t="s">
        <v>14</v>
      </c>
      <c r="I286" s="59">
        <v>18</v>
      </c>
      <c r="J286" s="46" t="s">
        <v>20</v>
      </c>
      <c r="K286" s="9">
        <v>6</v>
      </c>
      <c r="L286" s="9">
        <v>6</v>
      </c>
      <c r="M286" s="19">
        <v>3</v>
      </c>
      <c r="N286" s="19">
        <v>3</v>
      </c>
      <c r="O286" s="151" t="s">
        <v>302</v>
      </c>
      <c r="P286" s="227" t="s">
        <v>1098</v>
      </c>
      <c r="Q286" s="221">
        <v>2399999</v>
      </c>
      <c r="R286" s="73"/>
      <c r="S286" s="73"/>
      <c r="T286" s="73"/>
    </row>
    <row r="287" spans="1:20" ht="27" hidden="1" x14ac:dyDescent="0.25">
      <c r="A287" s="381"/>
      <c r="B287" s="381"/>
      <c r="C287" s="381"/>
      <c r="D287" s="381"/>
      <c r="E287" s="381"/>
      <c r="F287" s="381"/>
      <c r="G287" s="394" t="s">
        <v>325</v>
      </c>
      <c r="H287" s="46" t="s">
        <v>14</v>
      </c>
      <c r="I287" s="59">
        <v>3</v>
      </c>
      <c r="J287" s="46" t="s">
        <v>20</v>
      </c>
      <c r="K287" s="9">
        <v>0</v>
      </c>
      <c r="L287" s="9">
        <v>1</v>
      </c>
      <c r="M287" s="19">
        <v>1</v>
      </c>
      <c r="N287" s="19">
        <v>1</v>
      </c>
      <c r="O287" s="151" t="s">
        <v>302</v>
      </c>
      <c r="P287" s="227" t="s">
        <v>1099</v>
      </c>
      <c r="Q287" s="221">
        <v>0</v>
      </c>
      <c r="R287" s="73"/>
      <c r="S287" s="73"/>
      <c r="T287" s="73"/>
    </row>
    <row r="288" spans="1:20" ht="27" hidden="1" x14ac:dyDescent="0.25">
      <c r="A288" s="381"/>
      <c r="B288" s="381"/>
      <c r="C288" s="381"/>
      <c r="D288" s="381"/>
      <c r="E288" s="381"/>
      <c r="F288" s="381"/>
      <c r="G288" s="394"/>
      <c r="H288" s="46" t="s">
        <v>14</v>
      </c>
      <c r="I288" s="59">
        <v>3</v>
      </c>
      <c r="J288" s="46" t="s">
        <v>20</v>
      </c>
      <c r="K288" s="9">
        <v>0</v>
      </c>
      <c r="L288" s="9">
        <v>1</v>
      </c>
      <c r="M288" s="19">
        <v>1</v>
      </c>
      <c r="N288" s="19">
        <v>1</v>
      </c>
      <c r="O288" s="151" t="s">
        <v>302</v>
      </c>
      <c r="P288" s="227" t="s">
        <v>1100</v>
      </c>
      <c r="Q288" s="221">
        <v>0</v>
      </c>
      <c r="R288" s="73"/>
      <c r="S288" s="73"/>
      <c r="T288" s="73"/>
    </row>
    <row r="289" spans="1:20" ht="27" hidden="1" x14ac:dyDescent="0.25">
      <c r="A289" s="381"/>
      <c r="B289" s="381"/>
      <c r="C289" s="381"/>
      <c r="D289" s="381"/>
      <c r="E289" s="381"/>
      <c r="F289" s="381"/>
      <c r="G289" s="394" t="s">
        <v>326</v>
      </c>
      <c r="H289" s="46" t="s">
        <v>14</v>
      </c>
      <c r="I289" s="59">
        <v>1</v>
      </c>
      <c r="J289" s="46" t="s">
        <v>20</v>
      </c>
      <c r="K289" s="9">
        <v>0</v>
      </c>
      <c r="L289" s="9">
        <v>1</v>
      </c>
      <c r="M289" s="19">
        <v>0</v>
      </c>
      <c r="N289" s="19">
        <v>0</v>
      </c>
      <c r="O289" s="151" t="s">
        <v>302</v>
      </c>
      <c r="P289" s="227" t="s">
        <v>1101</v>
      </c>
      <c r="Q289" s="221">
        <v>0</v>
      </c>
      <c r="R289" s="73"/>
      <c r="S289" s="73"/>
      <c r="T289" s="73"/>
    </row>
    <row r="290" spans="1:20" ht="27" hidden="1" x14ac:dyDescent="0.25">
      <c r="A290" s="381"/>
      <c r="B290" s="381"/>
      <c r="C290" s="381"/>
      <c r="D290" s="381"/>
      <c r="E290" s="381"/>
      <c r="F290" s="381"/>
      <c r="G290" s="394"/>
      <c r="H290" s="46" t="s">
        <v>14</v>
      </c>
      <c r="I290" s="59">
        <v>1</v>
      </c>
      <c r="J290" s="46" t="s">
        <v>20</v>
      </c>
      <c r="K290" s="9">
        <v>0</v>
      </c>
      <c r="L290" s="9">
        <v>1</v>
      </c>
      <c r="M290" s="19">
        <v>0</v>
      </c>
      <c r="N290" s="19">
        <v>0</v>
      </c>
      <c r="O290" s="151" t="s">
        <v>302</v>
      </c>
      <c r="P290" s="227" t="s">
        <v>1102</v>
      </c>
      <c r="Q290" s="221">
        <v>0</v>
      </c>
      <c r="R290" s="73"/>
      <c r="S290" s="73"/>
      <c r="T290" s="73"/>
    </row>
    <row r="291" spans="1:20" ht="27" hidden="1" x14ac:dyDescent="0.25">
      <c r="A291" s="381"/>
      <c r="B291" s="381"/>
      <c r="C291" s="381"/>
      <c r="D291" s="381"/>
      <c r="E291" s="381"/>
      <c r="F291" s="381"/>
      <c r="G291" s="394"/>
      <c r="H291" s="46" t="s">
        <v>14</v>
      </c>
      <c r="I291" s="59">
        <v>1</v>
      </c>
      <c r="J291" s="46" t="s">
        <v>20</v>
      </c>
      <c r="K291" s="9">
        <v>0</v>
      </c>
      <c r="L291" s="9">
        <v>1</v>
      </c>
      <c r="M291" s="19">
        <v>0</v>
      </c>
      <c r="N291" s="19">
        <v>0</v>
      </c>
      <c r="O291" s="151" t="s">
        <v>302</v>
      </c>
      <c r="P291" s="227" t="s">
        <v>1103</v>
      </c>
      <c r="Q291" s="221">
        <v>0</v>
      </c>
      <c r="R291" s="73"/>
      <c r="S291" s="73"/>
      <c r="T291" s="73"/>
    </row>
    <row r="292" spans="1:20" ht="27" hidden="1" x14ac:dyDescent="0.25">
      <c r="A292" s="381"/>
      <c r="B292" s="381"/>
      <c r="C292" s="381"/>
      <c r="D292" s="381"/>
      <c r="E292" s="381"/>
      <c r="F292" s="381"/>
      <c r="G292" s="394" t="s">
        <v>327</v>
      </c>
      <c r="H292" s="46" t="s">
        <v>14</v>
      </c>
      <c r="I292" s="59">
        <v>4</v>
      </c>
      <c r="J292" s="46" t="s">
        <v>20</v>
      </c>
      <c r="K292" s="9">
        <v>1</v>
      </c>
      <c r="L292" s="9">
        <v>1</v>
      </c>
      <c r="M292" s="19">
        <v>1</v>
      </c>
      <c r="N292" s="19">
        <v>1</v>
      </c>
      <c r="O292" s="151" t="s">
        <v>302</v>
      </c>
      <c r="P292" s="227" t="s">
        <v>1104</v>
      </c>
      <c r="Q292" s="221">
        <v>699999999</v>
      </c>
      <c r="R292" s="73"/>
      <c r="S292" s="73"/>
      <c r="T292" s="73"/>
    </row>
    <row r="293" spans="1:20" ht="27" hidden="1" x14ac:dyDescent="0.25">
      <c r="A293" s="381"/>
      <c r="B293" s="381"/>
      <c r="C293" s="381"/>
      <c r="D293" s="381"/>
      <c r="E293" s="381"/>
      <c r="F293" s="381"/>
      <c r="G293" s="394"/>
      <c r="H293" s="46" t="s">
        <v>14</v>
      </c>
      <c r="I293" s="59">
        <v>4</v>
      </c>
      <c r="J293" s="46" t="s">
        <v>20</v>
      </c>
      <c r="K293" s="9">
        <v>1</v>
      </c>
      <c r="L293" s="9">
        <v>1</v>
      </c>
      <c r="M293" s="19">
        <v>1</v>
      </c>
      <c r="N293" s="19">
        <v>1</v>
      </c>
      <c r="O293" s="151" t="s">
        <v>302</v>
      </c>
      <c r="P293" s="227" t="s">
        <v>1105</v>
      </c>
      <c r="Q293" s="221">
        <v>1</v>
      </c>
      <c r="R293" s="73"/>
      <c r="S293" s="73"/>
      <c r="T293" s="73"/>
    </row>
    <row r="294" spans="1:20" ht="27" hidden="1" x14ac:dyDescent="0.25">
      <c r="A294" s="381"/>
      <c r="B294" s="381"/>
      <c r="C294" s="381"/>
      <c r="D294" s="381"/>
      <c r="E294" s="381"/>
      <c r="F294" s="381"/>
      <c r="G294" s="394" t="s">
        <v>328</v>
      </c>
      <c r="H294" s="46" t="s">
        <v>23</v>
      </c>
      <c r="I294" s="59">
        <v>100</v>
      </c>
      <c r="J294" s="46" t="s">
        <v>20</v>
      </c>
      <c r="K294" s="9">
        <v>0</v>
      </c>
      <c r="L294" s="9">
        <v>40</v>
      </c>
      <c r="M294" s="9">
        <v>30</v>
      </c>
      <c r="N294" s="9">
        <v>30</v>
      </c>
      <c r="O294" s="151" t="s">
        <v>302</v>
      </c>
      <c r="P294" s="225" t="s">
        <v>1106</v>
      </c>
      <c r="Q294" s="221">
        <v>0</v>
      </c>
      <c r="R294" s="73"/>
      <c r="S294" s="73"/>
      <c r="T294" s="73"/>
    </row>
    <row r="295" spans="1:20" ht="27" hidden="1" x14ac:dyDescent="0.25">
      <c r="A295" s="381"/>
      <c r="B295" s="381"/>
      <c r="C295" s="381"/>
      <c r="D295" s="381"/>
      <c r="E295" s="381"/>
      <c r="F295" s="381"/>
      <c r="G295" s="394"/>
      <c r="H295" s="46" t="s">
        <v>23</v>
      </c>
      <c r="I295" s="59">
        <v>100</v>
      </c>
      <c r="J295" s="46" t="s">
        <v>20</v>
      </c>
      <c r="K295" s="9">
        <v>0</v>
      </c>
      <c r="L295" s="9">
        <v>40</v>
      </c>
      <c r="M295" s="9">
        <v>30</v>
      </c>
      <c r="N295" s="9">
        <v>30</v>
      </c>
      <c r="O295" s="151" t="s">
        <v>302</v>
      </c>
      <c r="P295" s="225" t="s">
        <v>1107</v>
      </c>
      <c r="Q295" s="221">
        <v>0</v>
      </c>
      <c r="R295" s="73"/>
      <c r="S295" s="73"/>
      <c r="T295" s="73"/>
    </row>
    <row r="296" spans="1:20" ht="27" hidden="1" x14ac:dyDescent="0.25">
      <c r="A296" s="381"/>
      <c r="B296" s="381"/>
      <c r="C296" s="381"/>
      <c r="D296" s="381"/>
      <c r="E296" s="381"/>
      <c r="F296" s="381"/>
      <c r="G296" s="394" t="s">
        <v>329</v>
      </c>
      <c r="H296" s="46" t="s">
        <v>14</v>
      </c>
      <c r="I296" s="59">
        <v>2</v>
      </c>
      <c r="J296" s="46" t="s">
        <v>20</v>
      </c>
      <c r="K296" s="9">
        <v>0</v>
      </c>
      <c r="L296" s="9">
        <v>0</v>
      </c>
      <c r="M296" s="19">
        <v>1</v>
      </c>
      <c r="N296" s="19">
        <v>1</v>
      </c>
      <c r="O296" s="151" t="s">
        <v>302</v>
      </c>
      <c r="P296" s="227" t="s">
        <v>1108</v>
      </c>
      <c r="Q296" s="226">
        <v>0</v>
      </c>
      <c r="R296" s="73"/>
      <c r="S296" s="73"/>
      <c r="T296" s="73"/>
    </row>
    <row r="297" spans="1:20" ht="27" hidden="1" x14ac:dyDescent="0.25">
      <c r="A297" s="381"/>
      <c r="B297" s="381"/>
      <c r="C297" s="381"/>
      <c r="D297" s="381"/>
      <c r="E297" s="381"/>
      <c r="F297" s="381"/>
      <c r="G297" s="394"/>
      <c r="H297" s="46" t="s">
        <v>14</v>
      </c>
      <c r="I297" s="59">
        <v>2</v>
      </c>
      <c r="J297" s="46" t="s">
        <v>20</v>
      </c>
      <c r="K297" s="9">
        <v>0</v>
      </c>
      <c r="L297" s="9">
        <v>0</v>
      </c>
      <c r="M297" s="19">
        <v>1</v>
      </c>
      <c r="N297" s="19">
        <v>1</v>
      </c>
      <c r="O297" s="151" t="s">
        <v>302</v>
      </c>
      <c r="P297" s="227" t="s">
        <v>1109</v>
      </c>
      <c r="Q297" s="221">
        <v>0</v>
      </c>
      <c r="R297" s="73"/>
      <c r="S297" s="73"/>
      <c r="T297" s="73"/>
    </row>
    <row r="298" spans="1:20" ht="27" hidden="1" x14ac:dyDescent="0.25">
      <c r="A298" s="381"/>
      <c r="B298" s="381"/>
      <c r="C298" s="381"/>
      <c r="D298" s="381"/>
      <c r="E298" s="381"/>
      <c r="F298" s="381"/>
      <c r="G298" s="394" t="s">
        <v>330</v>
      </c>
      <c r="H298" s="46" t="s">
        <v>14</v>
      </c>
      <c r="I298" s="59">
        <v>1</v>
      </c>
      <c r="J298" s="58" t="s">
        <v>20</v>
      </c>
      <c r="K298" s="9">
        <v>0</v>
      </c>
      <c r="L298" s="9">
        <v>0.7</v>
      </c>
      <c r="M298" s="19">
        <v>0.3</v>
      </c>
      <c r="N298" s="19">
        <v>0</v>
      </c>
      <c r="O298" s="151" t="s">
        <v>302</v>
      </c>
      <c r="P298" s="231" t="s">
        <v>1110</v>
      </c>
      <c r="Q298" s="221">
        <v>0</v>
      </c>
      <c r="R298" s="73"/>
      <c r="S298" s="73"/>
      <c r="T298" s="73"/>
    </row>
    <row r="299" spans="1:20" ht="27" hidden="1" x14ac:dyDescent="0.25">
      <c r="A299" s="381"/>
      <c r="B299" s="381"/>
      <c r="C299" s="381"/>
      <c r="D299" s="381"/>
      <c r="E299" s="381"/>
      <c r="F299" s="381"/>
      <c r="G299" s="394"/>
      <c r="H299" s="46" t="s">
        <v>14</v>
      </c>
      <c r="I299" s="59">
        <v>1</v>
      </c>
      <c r="J299" s="58" t="s">
        <v>20</v>
      </c>
      <c r="K299" s="9">
        <v>0</v>
      </c>
      <c r="L299" s="9">
        <v>0.7</v>
      </c>
      <c r="M299" s="19">
        <v>0.3</v>
      </c>
      <c r="N299" s="19">
        <v>0</v>
      </c>
      <c r="O299" s="151" t="s">
        <v>302</v>
      </c>
      <c r="P299" s="225" t="s">
        <v>1111</v>
      </c>
      <c r="Q299" s="221">
        <v>0</v>
      </c>
      <c r="R299" s="73"/>
      <c r="S299" s="73"/>
      <c r="T299" s="73"/>
    </row>
    <row r="300" spans="1:20" ht="27" hidden="1" x14ac:dyDescent="0.25">
      <c r="A300" s="381">
        <v>4</v>
      </c>
      <c r="B300" s="381" t="s">
        <v>247</v>
      </c>
      <c r="C300" s="381">
        <v>14</v>
      </c>
      <c r="D300" s="381" t="s">
        <v>298</v>
      </c>
      <c r="E300" s="381" t="s">
        <v>322</v>
      </c>
      <c r="F300" s="381" t="s">
        <v>331</v>
      </c>
      <c r="G300" s="394" t="s">
        <v>332</v>
      </c>
      <c r="H300" s="58" t="s">
        <v>333</v>
      </c>
      <c r="I300" s="59">
        <v>1</v>
      </c>
      <c r="J300" s="58" t="s">
        <v>20</v>
      </c>
      <c r="K300" s="9">
        <v>0.7</v>
      </c>
      <c r="L300" s="9">
        <v>0.1</v>
      </c>
      <c r="M300" s="19">
        <v>0.1</v>
      </c>
      <c r="N300" s="19">
        <v>0.1</v>
      </c>
      <c r="O300" s="151" t="s">
        <v>302</v>
      </c>
      <c r="P300" s="227" t="s">
        <v>1112</v>
      </c>
      <c r="Q300" s="221">
        <v>57499</v>
      </c>
      <c r="R300" s="189">
        <v>0</v>
      </c>
      <c r="S300" s="189">
        <v>0</v>
      </c>
      <c r="T300" s="189">
        <v>0</v>
      </c>
    </row>
    <row r="301" spans="1:20" ht="27" hidden="1" x14ac:dyDescent="0.25">
      <c r="A301" s="381"/>
      <c r="B301" s="381"/>
      <c r="C301" s="381"/>
      <c r="D301" s="381"/>
      <c r="E301" s="381"/>
      <c r="F301" s="381"/>
      <c r="G301" s="394"/>
      <c r="H301" s="58" t="s">
        <v>333</v>
      </c>
      <c r="I301" s="59">
        <v>1</v>
      </c>
      <c r="J301" s="58" t="s">
        <v>20</v>
      </c>
      <c r="K301" s="9">
        <v>0.7</v>
      </c>
      <c r="L301" s="9">
        <v>0.1</v>
      </c>
      <c r="M301" s="19">
        <v>0.1</v>
      </c>
      <c r="N301" s="19">
        <v>0.1</v>
      </c>
      <c r="O301" s="151" t="s">
        <v>302</v>
      </c>
      <c r="P301" s="227" t="s">
        <v>1113</v>
      </c>
      <c r="Q301" s="221">
        <v>34999997</v>
      </c>
      <c r="R301" s="73"/>
      <c r="S301" s="73"/>
      <c r="T301" s="73"/>
    </row>
    <row r="302" spans="1:20" ht="27" hidden="1" x14ac:dyDescent="0.25">
      <c r="A302" s="381"/>
      <c r="B302" s="381"/>
      <c r="C302" s="381"/>
      <c r="D302" s="381"/>
      <c r="E302" s="381"/>
      <c r="F302" s="381"/>
      <c r="G302" s="394"/>
      <c r="H302" s="58" t="s">
        <v>333</v>
      </c>
      <c r="I302" s="59">
        <v>1</v>
      </c>
      <c r="J302" s="58" t="s">
        <v>20</v>
      </c>
      <c r="K302" s="9">
        <v>0.7</v>
      </c>
      <c r="L302" s="9">
        <v>0.1</v>
      </c>
      <c r="M302" s="19">
        <v>0.1</v>
      </c>
      <c r="N302" s="19">
        <v>0.1</v>
      </c>
      <c r="O302" s="151" t="s">
        <v>302</v>
      </c>
      <c r="P302" s="225" t="s">
        <v>1114</v>
      </c>
      <c r="Q302" s="221">
        <v>1</v>
      </c>
      <c r="R302" s="73"/>
      <c r="S302" s="73"/>
      <c r="T302" s="73"/>
    </row>
    <row r="303" spans="1:20" ht="36.75" hidden="1" customHeight="1" x14ac:dyDescent="0.25">
      <c r="A303" s="381">
        <v>4</v>
      </c>
      <c r="B303" s="381" t="s">
        <v>247</v>
      </c>
      <c r="C303" s="381">
        <v>15</v>
      </c>
      <c r="D303" s="381" t="s">
        <v>334</v>
      </c>
      <c r="E303" s="381" t="s">
        <v>335</v>
      </c>
      <c r="F303" s="381" t="s">
        <v>336</v>
      </c>
      <c r="G303" s="394" t="s">
        <v>337</v>
      </c>
      <c r="H303" s="46" t="s">
        <v>333</v>
      </c>
      <c r="I303" s="59">
        <v>486000</v>
      </c>
      <c r="J303" s="46" t="s">
        <v>37</v>
      </c>
      <c r="K303" s="232">
        <v>84000</v>
      </c>
      <c r="L303" s="232">
        <v>134000</v>
      </c>
      <c r="M303" s="232">
        <v>134000</v>
      </c>
      <c r="N303" s="232">
        <v>134000</v>
      </c>
      <c r="O303" s="151" t="s">
        <v>302</v>
      </c>
      <c r="P303" s="117" t="s">
        <v>1115</v>
      </c>
      <c r="Q303" s="233">
        <v>200000000</v>
      </c>
      <c r="R303" s="234" t="s">
        <v>1116</v>
      </c>
      <c r="S303" s="235" t="s">
        <v>1117</v>
      </c>
      <c r="T303" s="236">
        <v>1814157148</v>
      </c>
    </row>
    <row r="304" spans="1:20" ht="27" hidden="1" x14ac:dyDescent="0.25">
      <c r="A304" s="381"/>
      <c r="B304" s="381"/>
      <c r="C304" s="381"/>
      <c r="D304" s="381"/>
      <c r="E304" s="381"/>
      <c r="F304" s="381"/>
      <c r="G304" s="394"/>
      <c r="H304" s="46" t="s">
        <v>333</v>
      </c>
      <c r="I304" s="59">
        <v>486000</v>
      </c>
      <c r="J304" s="46" t="s">
        <v>37</v>
      </c>
      <c r="K304" s="232">
        <v>84000</v>
      </c>
      <c r="L304" s="232">
        <v>134000</v>
      </c>
      <c r="M304" s="232">
        <v>134000</v>
      </c>
      <c r="N304" s="232">
        <v>134000</v>
      </c>
      <c r="O304" s="151" t="s">
        <v>302</v>
      </c>
      <c r="P304" s="117" t="s">
        <v>1118</v>
      </c>
      <c r="Q304" s="233">
        <v>175000000</v>
      </c>
      <c r="R304" s="73"/>
      <c r="S304" s="73"/>
      <c r="T304" s="73"/>
    </row>
    <row r="305" spans="1:20" ht="27" hidden="1" x14ac:dyDescent="0.25">
      <c r="A305" s="381"/>
      <c r="B305" s="381"/>
      <c r="C305" s="381"/>
      <c r="D305" s="381"/>
      <c r="E305" s="381"/>
      <c r="F305" s="381"/>
      <c r="G305" s="394"/>
      <c r="H305" s="46" t="s">
        <v>333</v>
      </c>
      <c r="I305" s="59">
        <v>486000</v>
      </c>
      <c r="J305" s="46" t="s">
        <v>37</v>
      </c>
      <c r="K305" s="232">
        <v>84000</v>
      </c>
      <c r="L305" s="232">
        <v>134000</v>
      </c>
      <c r="M305" s="232">
        <v>134000</v>
      </c>
      <c r="N305" s="232">
        <v>134000</v>
      </c>
      <c r="O305" s="151" t="s">
        <v>302</v>
      </c>
      <c r="P305" s="117" t="s">
        <v>1119</v>
      </c>
      <c r="Q305" s="233">
        <v>61000000</v>
      </c>
      <c r="R305" s="73"/>
      <c r="S305" s="73"/>
      <c r="T305" s="73"/>
    </row>
    <row r="306" spans="1:20" ht="27" hidden="1" x14ac:dyDescent="0.25">
      <c r="A306" s="381"/>
      <c r="B306" s="381"/>
      <c r="C306" s="381"/>
      <c r="D306" s="381"/>
      <c r="E306" s="381"/>
      <c r="F306" s="381"/>
      <c r="G306" s="394"/>
      <c r="H306" s="46" t="s">
        <v>333</v>
      </c>
      <c r="I306" s="59">
        <v>486000</v>
      </c>
      <c r="J306" s="46" t="s">
        <v>37</v>
      </c>
      <c r="K306" s="232">
        <v>84000</v>
      </c>
      <c r="L306" s="232">
        <v>134000</v>
      </c>
      <c r="M306" s="232">
        <v>134000</v>
      </c>
      <c r="N306" s="232">
        <v>134000</v>
      </c>
      <c r="O306" s="151" t="s">
        <v>302</v>
      </c>
      <c r="P306" s="117" t="s">
        <v>1120</v>
      </c>
      <c r="Q306" s="233">
        <v>468000000</v>
      </c>
      <c r="R306" s="73"/>
      <c r="S306" s="73"/>
      <c r="T306" s="73"/>
    </row>
    <row r="307" spans="1:20" ht="27" hidden="1" x14ac:dyDescent="0.25">
      <c r="A307" s="381"/>
      <c r="B307" s="381"/>
      <c r="C307" s="381"/>
      <c r="D307" s="381"/>
      <c r="E307" s="381"/>
      <c r="F307" s="381"/>
      <c r="G307" s="394"/>
      <c r="H307" s="46" t="s">
        <v>333</v>
      </c>
      <c r="I307" s="59">
        <v>486000</v>
      </c>
      <c r="J307" s="46" t="s">
        <v>37</v>
      </c>
      <c r="K307" s="232">
        <v>84000</v>
      </c>
      <c r="L307" s="232">
        <v>134000</v>
      </c>
      <c r="M307" s="232">
        <v>134000</v>
      </c>
      <c r="N307" s="232">
        <v>134000</v>
      </c>
      <c r="O307" s="151" t="s">
        <v>302</v>
      </c>
      <c r="P307" s="117" t="s">
        <v>1121</v>
      </c>
      <c r="Q307" s="233">
        <v>900000000</v>
      </c>
      <c r="R307" s="73"/>
      <c r="S307" s="73"/>
      <c r="T307" s="73"/>
    </row>
    <row r="308" spans="1:20" ht="27" hidden="1" x14ac:dyDescent="0.25">
      <c r="A308" s="381"/>
      <c r="B308" s="381"/>
      <c r="C308" s="381"/>
      <c r="D308" s="381"/>
      <c r="E308" s="381"/>
      <c r="F308" s="381"/>
      <c r="G308" s="394"/>
      <c r="H308" s="46" t="s">
        <v>333</v>
      </c>
      <c r="I308" s="59">
        <v>486000</v>
      </c>
      <c r="J308" s="46" t="s">
        <v>37</v>
      </c>
      <c r="K308" s="232">
        <v>84000</v>
      </c>
      <c r="L308" s="232">
        <v>134000</v>
      </c>
      <c r="M308" s="232">
        <v>134000</v>
      </c>
      <c r="N308" s="232">
        <v>134000</v>
      </c>
      <c r="O308" s="151" t="s">
        <v>302</v>
      </c>
      <c r="P308" s="117" t="s">
        <v>1122</v>
      </c>
      <c r="Q308" s="233">
        <v>80500000</v>
      </c>
      <c r="R308" s="73"/>
      <c r="S308" s="73"/>
      <c r="T308" s="73"/>
    </row>
    <row r="309" spans="1:20" ht="27" hidden="1" x14ac:dyDescent="0.25">
      <c r="A309" s="381"/>
      <c r="B309" s="381"/>
      <c r="C309" s="381"/>
      <c r="D309" s="381"/>
      <c r="E309" s="381"/>
      <c r="F309" s="381"/>
      <c r="G309" s="394"/>
      <c r="H309" s="46" t="s">
        <v>333</v>
      </c>
      <c r="I309" s="59">
        <v>486000</v>
      </c>
      <c r="J309" s="46" t="s">
        <v>37</v>
      </c>
      <c r="K309" s="232">
        <v>84000</v>
      </c>
      <c r="L309" s="232">
        <v>134000</v>
      </c>
      <c r="M309" s="232">
        <v>134000</v>
      </c>
      <c r="N309" s="232">
        <v>134000</v>
      </c>
      <c r="O309" s="151" t="s">
        <v>302</v>
      </c>
      <c r="P309" s="117" t="s">
        <v>1123</v>
      </c>
      <c r="Q309" s="233">
        <v>563000000</v>
      </c>
      <c r="R309" s="73"/>
      <c r="S309" s="73"/>
      <c r="T309" s="73"/>
    </row>
    <row r="310" spans="1:20" ht="35.25" hidden="1" customHeight="1" x14ac:dyDescent="0.25">
      <c r="A310" s="381"/>
      <c r="B310" s="381"/>
      <c r="C310" s="381"/>
      <c r="D310" s="381"/>
      <c r="E310" s="381"/>
      <c r="F310" s="381"/>
      <c r="G310" s="394" t="s">
        <v>338</v>
      </c>
      <c r="H310" s="46" t="s">
        <v>14</v>
      </c>
      <c r="I310" s="59">
        <v>6000</v>
      </c>
      <c r="J310" s="46" t="s">
        <v>20</v>
      </c>
      <c r="K310" s="19">
        <v>1500</v>
      </c>
      <c r="L310" s="19">
        <v>1500</v>
      </c>
      <c r="M310" s="9">
        <v>1500</v>
      </c>
      <c r="N310" s="9">
        <v>1500</v>
      </c>
      <c r="O310" s="151" t="s">
        <v>302</v>
      </c>
      <c r="P310" s="225" t="s">
        <v>1124</v>
      </c>
      <c r="Q310" s="233">
        <v>26900000</v>
      </c>
      <c r="R310" s="73"/>
      <c r="S310" s="73"/>
      <c r="T310" s="73"/>
    </row>
    <row r="311" spans="1:20" ht="27" hidden="1" x14ac:dyDescent="0.25">
      <c r="A311" s="381"/>
      <c r="B311" s="381"/>
      <c r="C311" s="381"/>
      <c r="D311" s="381"/>
      <c r="E311" s="381"/>
      <c r="F311" s="381"/>
      <c r="G311" s="394"/>
      <c r="H311" s="46" t="s">
        <v>14</v>
      </c>
      <c r="I311" s="59">
        <v>6000</v>
      </c>
      <c r="J311" s="46" t="s">
        <v>20</v>
      </c>
      <c r="K311" s="19">
        <v>1500</v>
      </c>
      <c r="L311" s="19">
        <v>1500</v>
      </c>
      <c r="M311" s="9">
        <v>1500</v>
      </c>
      <c r="N311" s="9">
        <v>1500</v>
      </c>
      <c r="O311" s="151" t="s">
        <v>302</v>
      </c>
      <c r="P311" s="225" t="s">
        <v>1125</v>
      </c>
      <c r="Q311" s="221">
        <v>9600000</v>
      </c>
      <c r="R311" s="73"/>
      <c r="S311" s="73"/>
      <c r="T311" s="73"/>
    </row>
    <row r="312" spans="1:20" ht="39" hidden="1" customHeight="1" x14ac:dyDescent="0.25">
      <c r="A312" s="381">
        <v>4</v>
      </c>
      <c r="B312" s="381" t="s">
        <v>247</v>
      </c>
      <c r="C312" s="381">
        <v>15</v>
      </c>
      <c r="D312" s="381" t="s">
        <v>334</v>
      </c>
      <c r="E312" s="381" t="s">
        <v>339</v>
      </c>
      <c r="F312" s="381" t="s">
        <v>340</v>
      </c>
      <c r="G312" s="394" t="s">
        <v>341</v>
      </c>
      <c r="H312" s="46" t="s">
        <v>14</v>
      </c>
      <c r="I312" s="59">
        <v>753</v>
      </c>
      <c r="J312" s="46" t="s">
        <v>20</v>
      </c>
      <c r="K312" s="19">
        <v>153</v>
      </c>
      <c r="L312" s="19">
        <v>200</v>
      </c>
      <c r="M312" s="9">
        <v>200</v>
      </c>
      <c r="N312" s="9">
        <v>200</v>
      </c>
      <c r="O312" s="151" t="s">
        <v>302</v>
      </c>
      <c r="P312" s="225" t="s">
        <v>1126</v>
      </c>
      <c r="Q312" s="221">
        <v>50400000</v>
      </c>
      <c r="R312" s="73"/>
      <c r="S312" s="73"/>
      <c r="T312" s="73"/>
    </row>
    <row r="313" spans="1:20" ht="27" hidden="1" x14ac:dyDescent="0.25">
      <c r="A313" s="381"/>
      <c r="B313" s="381"/>
      <c r="C313" s="381"/>
      <c r="D313" s="381"/>
      <c r="E313" s="381"/>
      <c r="F313" s="381"/>
      <c r="G313" s="394"/>
      <c r="H313" s="46" t="s">
        <v>14</v>
      </c>
      <c r="I313" s="59">
        <v>753</v>
      </c>
      <c r="J313" s="46" t="s">
        <v>20</v>
      </c>
      <c r="K313" s="19">
        <v>153</v>
      </c>
      <c r="L313" s="19">
        <v>200</v>
      </c>
      <c r="M313" s="9">
        <v>200</v>
      </c>
      <c r="N313" s="9">
        <v>200</v>
      </c>
      <c r="O313" s="151" t="s">
        <v>302</v>
      </c>
      <c r="P313" s="117" t="s">
        <v>1127</v>
      </c>
      <c r="Q313" s="233">
        <v>0</v>
      </c>
      <c r="R313" s="189">
        <v>0</v>
      </c>
      <c r="S313" s="189">
        <v>0</v>
      </c>
      <c r="T313" s="189">
        <v>0</v>
      </c>
    </row>
    <row r="314" spans="1:20" ht="27" hidden="1" x14ac:dyDescent="0.25">
      <c r="A314" s="381"/>
      <c r="B314" s="381"/>
      <c r="C314" s="381"/>
      <c r="D314" s="381"/>
      <c r="E314" s="381"/>
      <c r="F314" s="381"/>
      <c r="G314" s="394"/>
      <c r="H314" s="46" t="s">
        <v>14</v>
      </c>
      <c r="I314" s="59">
        <v>753</v>
      </c>
      <c r="J314" s="46" t="s">
        <v>20</v>
      </c>
      <c r="K314" s="19">
        <v>153</v>
      </c>
      <c r="L314" s="19">
        <v>200</v>
      </c>
      <c r="M314" s="9">
        <v>200</v>
      </c>
      <c r="N314" s="9">
        <v>200</v>
      </c>
      <c r="O314" s="151" t="s">
        <v>302</v>
      </c>
      <c r="P314" s="117" t="s">
        <v>1128</v>
      </c>
      <c r="Q314" s="233">
        <v>0</v>
      </c>
      <c r="R314" s="73"/>
      <c r="S314" s="73"/>
      <c r="T314" s="73"/>
    </row>
    <row r="315" spans="1:20" ht="27" hidden="1" x14ac:dyDescent="0.25">
      <c r="A315" s="381"/>
      <c r="B315" s="381"/>
      <c r="C315" s="381"/>
      <c r="D315" s="381"/>
      <c r="E315" s="381"/>
      <c r="F315" s="381"/>
      <c r="G315" s="394"/>
      <c r="H315" s="46" t="s">
        <v>14</v>
      </c>
      <c r="I315" s="59">
        <v>753</v>
      </c>
      <c r="J315" s="46" t="s">
        <v>20</v>
      </c>
      <c r="K315" s="19">
        <v>153</v>
      </c>
      <c r="L315" s="19">
        <v>200</v>
      </c>
      <c r="M315" s="9">
        <v>200</v>
      </c>
      <c r="N315" s="9">
        <v>200</v>
      </c>
      <c r="O315" s="151" t="s">
        <v>302</v>
      </c>
      <c r="P315" s="117" t="s">
        <v>1129</v>
      </c>
      <c r="Q315" s="233">
        <v>0</v>
      </c>
      <c r="R315" s="73"/>
      <c r="S315" s="73"/>
      <c r="T315" s="73"/>
    </row>
    <row r="316" spans="1:20" ht="27" hidden="1" x14ac:dyDescent="0.25">
      <c r="A316" s="381"/>
      <c r="B316" s="381"/>
      <c r="C316" s="381"/>
      <c r="D316" s="381"/>
      <c r="E316" s="381"/>
      <c r="F316" s="381"/>
      <c r="G316" s="394"/>
      <c r="H316" s="46" t="s">
        <v>14</v>
      </c>
      <c r="I316" s="59">
        <v>753</v>
      </c>
      <c r="J316" s="46" t="s">
        <v>20</v>
      </c>
      <c r="K316" s="19">
        <v>153</v>
      </c>
      <c r="L316" s="19">
        <v>200</v>
      </c>
      <c r="M316" s="9">
        <v>200</v>
      </c>
      <c r="N316" s="9">
        <v>200</v>
      </c>
      <c r="O316" s="151" t="s">
        <v>302</v>
      </c>
      <c r="P316" s="117" t="s">
        <v>1130</v>
      </c>
      <c r="Q316" s="233">
        <v>0</v>
      </c>
      <c r="R316" s="73"/>
      <c r="S316" s="73"/>
      <c r="T316" s="73"/>
    </row>
    <row r="317" spans="1:20" ht="27" hidden="1" x14ac:dyDescent="0.25">
      <c r="A317" s="381"/>
      <c r="B317" s="381"/>
      <c r="C317" s="381"/>
      <c r="D317" s="381"/>
      <c r="E317" s="381"/>
      <c r="F317" s="381"/>
      <c r="G317" s="394" t="s">
        <v>342</v>
      </c>
      <c r="H317" s="58" t="s">
        <v>14</v>
      </c>
      <c r="I317" s="59">
        <v>1</v>
      </c>
      <c r="J317" s="58" t="s">
        <v>20</v>
      </c>
      <c r="K317" s="9" t="s">
        <v>343</v>
      </c>
      <c r="L317" s="9" t="s">
        <v>343</v>
      </c>
      <c r="M317" s="9" t="s">
        <v>343</v>
      </c>
      <c r="N317" s="9" t="s">
        <v>343</v>
      </c>
      <c r="O317" s="151" t="s">
        <v>302</v>
      </c>
      <c r="P317" s="117" t="s">
        <v>1131</v>
      </c>
      <c r="Q317" s="233">
        <v>321486000</v>
      </c>
      <c r="R317" s="73"/>
      <c r="S317" s="73"/>
      <c r="T317" s="73"/>
    </row>
    <row r="318" spans="1:20" ht="27" hidden="1" x14ac:dyDescent="0.25">
      <c r="A318" s="381"/>
      <c r="B318" s="381"/>
      <c r="C318" s="381"/>
      <c r="D318" s="381"/>
      <c r="E318" s="381"/>
      <c r="F318" s="381"/>
      <c r="G318" s="394"/>
      <c r="H318" s="58" t="s">
        <v>14</v>
      </c>
      <c r="I318" s="59">
        <v>1</v>
      </c>
      <c r="J318" s="58" t="s">
        <v>20</v>
      </c>
      <c r="K318" s="9" t="s">
        <v>343</v>
      </c>
      <c r="L318" s="9" t="s">
        <v>343</v>
      </c>
      <c r="M318" s="9" t="s">
        <v>343</v>
      </c>
      <c r="N318" s="9" t="s">
        <v>343</v>
      </c>
      <c r="O318" s="151" t="s">
        <v>302</v>
      </c>
      <c r="P318" s="225" t="s">
        <v>1132</v>
      </c>
      <c r="Q318" s="221">
        <v>200000000</v>
      </c>
      <c r="R318" s="73"/>
      <c r="S318" s="73"/>
      <c r="T318" s="73"/>
    </row>
    <row r="319" spans="1:20" ht="27" hidden="1" x14ac:dyDescent="0.25">
      <c r="A319" s="381">
        <v>4</v>
      </c>
      <c r="B319" s="381" t="s">
        <v>247</v>
      </c>
      <c r="C319" s="381">
        <v>15</v>
      </c>
      <c r="D319" s="381" t="s">
        <v>334</v>
      </c>
      <c r="E319" s="381" t="s">
        <v>344</v>
      </c>
      <c r="F319" s="381" t="s">
        <v>345</v>
      </c>
      <c r="G319" s="237" t="s">
        <v>346</v>
      </c>
      <c r="H319" s="238" t="s">
        <v>14</v>
      </c>
      <c r="I319" s="75">
        <v>6500</v>
      </c>
      <c r="J319" s="238" t="s">
        <v>20</v>
      </c>
      <c r="K319" s="239">
        <v>500</v>
      </c>
      <c r="L319" s="239">
        <v>2000</v>
      </c>
      <c r="M319" s="17">
        <v>2000</v>
      </c>
      <c r="N319" s="17">
        <v>2000</v>
      </c>
      <c r="O319" s="151" t="s">
        <v>302</v>
      </c>
      <c r="P319" s="73"/>
      <c r="Q319" s="1"/>
      <c r="R319" s="73"/>
      <c r="S319" s="73"/>
      <c r="T319" s="73"/>
    </row>
    <row r="320" spans="1:20" ht="31.5" hidden="1" x14ac:dyDescent="0.25">
      <c r="A320" s="381"/>
      <c r="B320" s="381"/>
      <c r="C320" s="381"/>
      <c r="D320" s="381"/>
      <c r="E320" s="381"/>
      <c r="F320" s="381"/>
      <c r="G320" s="375" t="s">
        <v>347</v>
      </c>
      <c r="H320" s="46" t="s">
        <v>14</v>
      </c>
      <c r="I320" s="59">
        <v>2800</v>
      </c>
      <c r="J320" s="46" t="s">
        <v>20</v>
      </c>
      <c r="K320" s="19">
        <v>700</v>
      </c>
      <c r="L320" s="19">
        <v>700</v>
      </c>
      <c r="M320" s="9">
        <v>700</v>
      </c>
      <c r="N320" s="9">
        <v>700</v>
      </c>
      <c r="O320" s="151" t="s">
        <v>302</v>
      </c>
      <c r="P320" s="225" t="s">
        <v>1133</v>
      </c>
      <c r="Q320" s="221">
        <v>1</v>
      </c>
      <c r="R320" s="234" t="s">
        <v>1134</v>
      </c>
      <c r="S320" s="240" t="s">
        <v>1135</v>
      </c>
      <c r="T320" s="230">
        <v>10496698001</v>
      </c>
    </row>
    <row r="321" spans="1:20" ht="31.5" hidden="1" x14ac:dyDescent="0.25">
      <c r="A321" s="381"/>
      <c r="B321" s="381"/>
      <c r="C321" s="381"/>
      <c r="D321" s="381"/>
      <c r="E321" s="381"/>
      <c r="F321" s="381"/>
      <c r="G321" s="375"/>
      <c r="H321" s="46" t="s">
        <v>14</v>
      </c>
      <c r="I321" s="59">
        <v>2800</v>
      </c>
      <c r="J321" s="46" t="s">
        <v>20</v>
      </c>
      <c r="K321" s="19">
        <v>700</v>
      </c>
      <c r="L321" s="19">
        <v>700</v>
      </c>
      <c r="M321" s="9">
        <v>700</v>
      </c>
      <c r="N321" s="9">
        <v>700</v>
      </c>
      <c r="O321" s="151" t="s">
        <v>302</v>
      </c>
      <c r="P321" s="225" t="s">
        <v>1136</v>
      </c>
      <c r="Q321" s="221">
        <v>97999999</v>
      </c>
      <c r="R321" s="234" t="s">
        <v>1137</v>
      </c>
      <c r="S321" s="240" t="s">
        <v>1138</v>
      </c>
      <c r="T321" s="230">
        <v>2618413726</v>
      </c>
    </row>
    <row r="322" spans="1:20" ht="27" hidden="1" x14ac:dyDescent="0.25">
      <c r="A322" s="381"/>
      <c r="B322" s="381"/>
      <c r="C322" s="381"/>
      <c r="D322" s="381"/>
      <c r="E322" s="381"/>
      <c r="F322" s="381"/>
      <c r="G322" s="375"/>
      <c r="H322" s="46" t="s">
        <v>14</v>
      </c>
      <c r="I322" s="59">
        <v>2800</v>
      </c>
      <c r="J322" s="46" t="s">
        <v>20</v>
      </c>
      <c r="K322" s="19">
        <v>700</v>
      </c>
      <c r="L322" s="19">
        <v>700</v>
      </c>
      <c r="M322" s="9">
        <v>700</v>
      </c>
      <c r="N322" s="9">
        <v>700</v>
      </c>
      <c r="O322" s="151" t="s">
        <v>302</v>
      </c>
      <c r="P322" s="225" t="s">
        <v>1139</v>
      </c>
      <c r="Q322" s="221">
        <v>50000000</v>
      </c>
      <c r="R322" s="73"/>
      <c r="S322" s="73"/>
      <c r="T322" s="73"/>
    </row>
    <row r="323" spans="1:20" ht="27" hidden="1" x14ac:dyDescent="0.25">
      <c r="A323" s="381"/>
      <c r="B323" s="381"/>
      <c r="C323" s="381"/>
      <c r="D323" s="381"/>
      <c r="E323" s="381"/>
      <c r="F323" s="381"/>
      <c r="G323" s="375"/>
      <c r="H323" s="46" t="s">
        <v>14</v>
      </c>
      <c r="I323" s="59">
        <v>2800</v>
      </c>
      <c r="J323" s="46" t="s">
        <v>20</v>
      </c>
      <c r="K323" s="19">
        <v>700</v>
      </c>
      <c r="L323" s="19">
        <v>700</v>
      </c>
      <c r="M323" s="9">
        <v>700</v>
      </c>
      <c r="N323" s="9">
        <v>700</v>
      </c>
      <c r="O323" s="151" t="s">
        <v>302</v>
      </c>
      <c r="P323" s="225" t="s">
        <v>1140</v>
      </c>
      <c r="Q323" s="221">
        <v>350000000</v>
      </c>
      <c r="R323" s="73"/>
      <c r="S323" s="73"/>
      <c r="T323" s="73"/>
    </row>
    <row r="324" spans="1:20" ht="27" hidden="1" x14ac:dyDescent="0.25">
      <c r="A324" s="381"/>
      <c r="B324" s="381"/>
      <c r="C324" s="381"/>
      <c r="D324" s="381"/>
      <c r="E324" s="381"/>
      <c r="F324" s="381"/>
      <c r="G324" s="394" t="s">
        <v>348</v>
      </c>
      <c r="H324" s="46" t="s">
        <v>14</v>
      </c>
      <c r="I324" s="241">
        <v>7000</v>
      </c>
      <c r="J324" s="46" t="s">
        <v>20</v>
      </c>
      <c r="K324" s="19">
        <v>0</v>
      </c>
      <c r="L324" s="19">
        <v>2300</v>
      </c>
      <c r="M324" s="9">
        <v>2350</v>
      </c>
      <c r="N324" s="9">
        <v>2350</v>
      </c>
      <c r="O324" s="151" t="s">
        <v>302</v>
      </c>
      <c r="P324" s="225" t="s">
        <v>1141</v>
      </c>
      <c r="Q324" s="221">
        <v>0</v>
      </c>
      <c r="R324" s="73"/>
      <c r="S324" s="73"/>
      <c r="T324" s="73"/>
    </row>
    <row r="325" spans="1:20" ht="27" hidden="1" x14ac:dyDescent="0.25">
      <c r="A325" s="381"/>
      <c r="B325" s="381"/>
      <c r="C325" s="381"/>
      <c r="D325" s="381"/>
      <c r="E325" s="381"/>
      <c r="F325" s="381"/>
      <c r="G325" s="394"/>
      <c r="H325" s="46" t="s">
        <v>14</v>
      </c>
      <c r="I325" s="241">
        <v>7000</v>
      </c>
      <c r="J325" s="46" t="s">
        <v>20</v>
      </c>
      <c r="K325" s="19">
        <v>0</v>
      </c>
      <c r="L325" s="19">
        <v>2300</v>
      </c>
      <c r="M325" s="9">
        <v>2350</v>
      </c>
      <c r="N325" s="9">
        <v>2350</v>
      </c>
      <c r="O325" s="151" t="s">
        <v>302</v>
      </c>
      <c r="P325" s="225" t="s">
        <v>1142</v>
      </c>
      <c r="Q325" s="221">
        <v>0</v>
      </c>
      <c r="R325" s="73"/>
      <c r="S325" s="73"/>
      <c r="T325" s="73"/>
    </row>
    <row r="326" spans="1:20" ht="27" hidden="1" x14ac:dyDescent="0.25">
      <c r="A326" s="381"/>
      <c r="B326" s="381"/>
      <c r="C326" s="381"/>
      <c r="D326" s="381"/>
      <c r="E326" s="381"/>
      <c r="F326" s="381"/>
      <c r="G326" s="394"/>
      <c r="H326" s="46" t="s">
        <v>14</v>
      </c>
      <c r="I326" s="241">
        <v>7000</v>
      </c>
      <c r="J326" s="46" t="s">
        <v>20</v>
      </c>
      <c r="K326" s="19">
        <v>0</v>
      </c>
      <c r="L326" s="19">
        <v>2300</v>
      </c>
      <c r="M326" s="9">
        <v>2350</v>
      </c>
      <c r="N326" s="9">
        <v>2350</v>
      </c>
      <c r="O326" s="151" t="s">
        <v>302</v>
      </c>
      <c r="P326" s="225" t="s">
        <v>1143</v>
      </c>
      <c r="Q326" s="221">
        <v>0</v>
      </c>
      <c r="R326" s="73"/>
      <c r="S326" s="73"/>
      <c r="T326" s="73"/>
    </row>
    <row r="327" spans="1:20" ht="27" hidden="1" x14ac:dyDescent="0.25">
      <c r="A327" s="381">
        <v>4</v>
      </c>
      <c r="B327" s="381" t="s">
        <v>247</v>
      </c>
      <c r="C327" s="381">
        <v>15</v>
      </c>
      <c r="D327" s="381" t="s">
        <v>334</v>
      </c>
      <c r="E327" s="381" t="s">
        <v>344</v>
      </c>
      <c r="F327" s="381" t="s">
        <v>349</v>
      </c>
      <c r="G327" s="242" t="s">
        <v>350</v>
      </c>
      <c r="H327" s="46" t="s">
        <v>14</v>
      </c>
      <c r="I327" s="241">
        <v>3500</v>
      </c>
      <c r="J327" s="46" t="s">
        <v>20</v>
      </c>
      <c r="K327" s="19">
        <v>875</v>
      </c>
      <c r="L327" s="19">
        <v>875</v>
      </c>
      <c r="M327" s="9">
        <v>875</v>
      </c>
      <c r="N327" s="9">
        <v>875</v>
      </c>
      <c r="O327" s="151" t="s">
        <v>302</v>
      </c>
      <c r="P327" s="225" t="s">
        <v>1144</v>
      </c>
      <c r="Q327" s="221">
        <v>620000000</v>
      </c>
      <c r="R327" s="187">
        <v>0</v>
      </c>
      <c r="S327" s="187">
        <v>0</v>
      </c>
      <c r="T327" s="187">
        <v>0</v>
      </c>
    </row>
    <row r="328" spans="1:20" ht="27" hidden="1" x14ac:dyDescent="0.25">
      <c r="A328" s="381"/>
      <c r="B328" s="381"/>
      <c r="C328" s="381"/>
      <c r="D328" s="381"/>
      <c r="E328" s="381"/>
      <c r="F328" s="381"/>
      <c r="G328" s="242" t="s">
        <v>351</v>
      </c>
      <c r="H328" s="46" t="s">
        <v>14</v>
      </c>
      <c r="I328" s="59">
        <v>3200</v>
      </c>
      <c r="J328" s="46" t="s">
        <v>20</v>
      </c>
      <c r="K328" s="19">
        <v>800</v>
      </c>
      <c r="L328" s="19">
        <v>800</v>
      </c>
      <c r="M328" s="9">
        <v>800</v>
      </c>
      <c r="N328" s="9">
        <v>800</v>
      </c>
      <c r="O328" s="151" t="s">
        <v>302</v>
      </c>
      <c r="P328" s="225" t="s">
        <v>1145</v>
      </c>
      <c r="Q328" s="221">
        <v>100000000</v>
      </c>
      <c r="R328" s="73"/>
      <c r="S328" s="73"/>
      <c r="T328" s="73"/>
    </row>
    <row r="329" spans="1:20" ht="27" hidden="1" x14ac:dyDescent="0.25">
      <c r="A329" s="381">
        <v>4</v>
      </c>
      <c r="B329" s="381" t="s">
        <v>247</v>
      </c>
      <c r="C329" s="381">
        <v>15</v>
      </c>
      <c r="D329" s="381" t="s">
        <v>334</v>
      </c>
      <c r="E329" s="381" t="s">
        <v>352</v>
      </c>
      <c r="F329" s="381" t="s">
        <v>353</v>
      </c>
      <c r="G329" s="394" t="s">
        <v>354</v>
      </c>
      <c r="H329" s="58" t="s">
        <v>14</v>
      </c>
      <c r="I329" s="59">
        <v>243</v>
      </c>
      <c r="J329" s="58" t="s">
        <v>20</v>
      </c>
      <c r="K329" s="19">
        <v>15</v>
      </c>
      <c r="L329" s="19">
        <v>76</v>
      </c>
      <c r="M329" s="9">
        <v>76</v>
      </c>
      <c r="N329" s="9">
        <v>76</v>
      </c>
      <c r="O329" s="151" t="s">
        <v>302</v>
      </c>
      <c r="P329" s="225" t="s">
        <v>1146</v>
      </c>
      <c r="Q329" s="221"/>
      <c r="R329" s="187">
        <v>0</v>
      </c>
      <c r="S329" s="187">
        <v>0</v>
      </c>
      <c r="T329" s="187">
        <v>0</v>
      </c>
    </row>
    <row r="330" spans="1:20" ht="27" hidden="1" x14ac:dyDescent="0.25">
      <c r="A330" s="381"/>
      <c r="B330" s="381"/>
      <c r="C330" s="381"/>
      <c r="D330" s="381"/>
      <c r="E330" s="381"/>
      <c r="F330" s="381"/>
      <c r="G330" s="394"/>
      <c r="H330" s="58" t="s">
        <v>14</v>
      </c>
      <c r="I330" s="59">
        <v>243</v>
      </c>
      <c r="J330" s="58" t="s">
        <v>20</v>
      </c>
      <c r="K330" s="19">
        <v>15</v>
      </c>
      <c r="L330" s="19">
        <v>76</v>
      </c>
      <c r="M330" s="9">
        <v>76</v>
      </c>
      <c r="N330" s="9">
        <v>76</v>
      </c>
      <c r="O330" s="151" t="s">
        <v>302</v>
      </c>
      <c r="P330" s="225" t="s">
        <v>1147</v>
      </c>
      <c r="Q330" s="221"/>
      <c r="R330" s="73"/>
      <c r="S330" s="73"/>
      <c r="T330" s="73"/>
    </row>
    <row r="331" spans="1:20" ht="27" hidden="1" x14ac:dyDescent="0.25">
      <c r="A331" s="381"/>
      <c r="B331" s="381"/>
      <c r="C331" s="381"/>
      <c r="D331" s="381"/>
      <c r="E331" s="381"/>
      <c r="F331" s="381"/>
      <c r="G331" s="394"/>
      <c r="H331" s="58" t="s">
        <v>14</v>
      </c>
      <c r="I331" s="59">
        <v>243</v>
      </c>
      <c r="J331" s="58" t="s">
        <v>20</v>
      </c>
      <c r="K331" s="19">
        <v>15</v>
      </c>
      <c r="L331" s="19">
        <v>76</v>
      </c>
      <c r="M331" s="9">
        <v>76</v>
      </c>
      <c r="N331" s="9">
        <v>76</v>
      </c>
      <c r="O331" s="151" t="s">
        <v>302</v>
      </c>
      <c r="P331" s="225" t="s">
        <v>1148</v>
      </c>
      <c r="Q331" s="221">
        <v>189473684</v>
      </c>
      <c r="R331" s="73"/>
      <c r="S331" s="73"/>
      <c r="T331" s="73"/>
    </row>
    <row r="332" spans="1:20" ht="27" hidden="1" x14ac:dyDescent="0.25">
      <c r="A332" s="381"/>
      <c r="B332" s="381"/>
      <c r="C332" s="381"/>
      <c r="D332" s="381"/>
      <c r="E332" s="381"/>
      <c r="F332" s="381"/>
      <c r="G332" s="394"/>
      <c r="H332" s="58" t="s">
        <v>14</v>
      </c>
      <c r="I332" s="59">
        <v>243</v>
      </c>
      <c r="J332" s="58" t="s">
        <v>20</v>
      </c>
      <c r="K332" s="19">
        <v>15</v>
      </c>
      <c r="L332" s="19">
        <v>76</v>
      </c>
      <c r="M332" s="9">
        <v>76</v>
      </c>
      <c r="N332" s="9">
        <v>76</v>
      </c>
      <c r="O332" s="151" t="s">
        <v>302</v>
      </c>
      <c r="P332" s="225" t="s">
        <v>1149</v>
      </c>
      <c r="Q332" s="221">
        <v>0</v>
      </c>
      <c r="R332" s="73"/>
      <c r="S332" s="73"/>
      <c r="T332" s="73"/>
    </row>
    <row r="333" spans="1:20" ht="27" hidden="1" x14ac:dyDescent="0.25">
      <c r="A333" s="381"/>
      <c r="B333" s="381"/>
      <c r="C333" s="381"/>
      <c r="D333" s="381"/>
      <c r="E333" s="381"/>
      <c r="F333" s="381"/>
      <c r="G333" s="394"/>
      <c r="H333" s="58" t="s">
        <v>14</v>
      </c>
      <c r="I333" s="59">
        <v>243</v>
      </c>
      <c r="J333" s="58" t="s">
        <v>20</v>
      </c>
      <c r="K333" s="19">
        <v>15</v>
      </c>
      <c r="L333" s="19">
        <v>76</v>
      </c>
      <c r="M333" s="9">
        <v>76</v>
      </c>
      <c r="N333" s="9">
        <v>76</v>
      </c>
      <c r="O333" s="151" t="s">
        <v>302</v>
      </c>
      <c r="P333" s="225" t="s">
        <v>1150</v>
      </c>
      <c r="Q333" s="221">
        <v>0</v>
      </c>
      <c r="R333" s="73"/>
      <c r="S333" s="73"/>
      <c r="T333" s="73"/>
    </row>
    <row r="334" spans="1:20" ht="27" hidden="1" x14ac:dyDescent="0.25">
      <c r="A334" s="381"/>
      <c r="B334" s="381"/>
      <c r="C334" s="381"/>
      <c r="D334" s="381"/>
      <c r="E334" s="381"/>
      <c r="F334" s="381"/>
      <c r="G334" s="394"/>
      <c r="H334" s="58" t="s">
        <v>14</v>
      </c>
      <c r="I334" s="59">
        <v>243</v>
      </c>
      <c r="J334" s="58" t="s">
        <v>20</v>
      </c>
      <c r="K334" s="19">
        <v>15</v>
      </c>
      <c r="L334" s="19">
        <v>76</v>
      </c>
      <c r="M334" s="9">
        <v>76</v>
      </c>
      <c r="N334" s="9">
        <v>76</v>
      </c>
      <c r="O334" s="151" t="s">
        <v>302</v>
      </c>
      <c r="P334" s="225" t="s">
        <v>1151</v>
      </c>
      <c r="Q334" s="226">
        <v>0</v>
      </c>
      <c r="R334" s="73"/>
      <c r="S334" s="73"/>
      <c r="T334" s="73"/>
    </row>
    <row r="335" spans="1:20" ht="27" hidden="1" x14ac:dyDescent="0.25">
      <c r="A335" s="381"/>
      <c r="B335" s="381"/>
      <c r="C335" s="381"/>
      <c r="D335" s="381"/>
      <c r="E335" s="381"/>
      <c r="F335" s="381"/>
      <c r="G335" s="394"/>
      <c r="H335" s="58" t="s">
        <v>14</v>
      </c>
      <c r="I335" s="59">
        <v>243</v>
      </c>
      <c r="J335" s="58" t="s">
        <v>20</v>
      </c>
      <c r="K335" s="19">
        <v>15</v>
      </c>
      <c r="L335" s="19">
        <v>76</v>
      </c>
      <c r="M335" s="9">
        <v>76</v>
      </c>
      <c r="N335" s="9">
        <v>76</v>
      </c>
      <c r="O335" s="151" t="s">
        <v>302</v>
      </c>
      <c r="P335" s="225" t="s">
        <v>1152</v>
      </c>
      <c r="Q335" s="221">
        <v>0</v>
      </c>
      <c r="R335" s="73"/>
      <c r="S335" s="73"/>
      <c r="T335" s="73"/>
    </row>
    <row r="336" spans="1:20" ht="27" hidden="1" x14ac:dyDescent="0.25">
      <c r="A336" s="381"/>
      <c r="B336" s="381"/>
      <c r="C336" s="381"/>
      <c r="D336" s="381"/>
      <c r="E336" s="381"/>
      <c r="F336" s="381"/>
      <c r="G336" s="394"/>
      <c r="H336" s="58" t="s">
        <v>14</v>
      </c>
      <c r="I336" s="59">
        <v>243</v>
      </c>
      <c r="J336" s="58" t="s">
        <v>20</v>
      </c>
      <c r="K336" s="19">
        <v>15</v>
      </c>
      <c r="L336" s="19">
        <v>76</v>
      </c>
      <c r="M336" s="9">
        <v>76</v>
      </c>
      <c r="N336" s="9">
        <v>76</v>
      </c>
      <c r="O336" s="151" t="s">
        <v>302</v>
      </c>
      <c r="P336" s="225" t="s">
        <v>1153</v>
      </c>
      <c r="Q336" s="221">
        <v>0</v>
      </c>
      <c r="R336" s="73"/>
      <c r="S336" s="73"/>
      <c r="T336" s="73"/>
    </row>
    <row r="337" spans="1:20" ht="27" hidden="1" x14ac:dyDescent="0.25">
      <c r="A337" s="381"/>
      <c r="B337" s="381"/>
      <c r="C337" s="381"/>
      <c r="D337" s="381"/>
      <c r="E337" s="381"/>
      <c r="F337" s="381"/>
      <c r="G337" s="394"/>
      <c r="H337" s="58" t="s">
        <v>14</v>
      </c>
      <c r="I337" s="59">
        <v>243</v>
      </c>
      <c r="J337" s="58" t="s">
        <v>20</v>
      </c>
      <c r="K337" s="19">
        <v>15</v>
      </c>
      <c r="L337" s="19">
        <v>76</v>
      </c>
      <c r="M337" s="9">
        <v>76</v>
      </c>
      <c r="N337" s="9">
        <v>76</v>
      </c>
      <c r="O337" s="151" t="s">
        <v>302</v>
      </c>
      <c r="P337" s="225" t="s">
        <v>1154</v>
      </c>
      <c r="Q337" s="221">
        <v>0</v>
      </c>
      <c r="R337" s="73"/>
      <c r="S337" s="73"/>
      <c r="T337" s="73"/>
    </row>
    <row r="338" spans="1:20" ht="27" hidden="1" x14ac:dyDescent="0.25">
      <c r="A338" s="381"/>
      <c r="B338" s="381"/>
      <c r="C338" s="381"/>
      <c r="D338" s="381"/>
      <c r="E338" s="381"/>
      <c r="F338" s="381"/>
      <c r="G338" s="394"/>
      <c r="H338" s="58" t="s">
        <v>14</v>
      </c>
      <c r="I338" s="59">
        <v>243</v>
      </c>
      <c r="J338" s="58" t="s">
        <v>20</v>
      </c>
      <c r="K338" s="19">
        <v>15</v>
      </c>
      <c r="L338" s="19">
        <v>76</v>
      </c>
      <c r="M338" s="9">
        <v>76</v>
      </c>
      <c r="N338" s="9">
        <v>76</v>
      </c>
      <c r="O338" s="151" t="s">
        <v>302</v>
      </c>
      <c r="P338" s="225" t="s">
        <v>1155</v>
      </c>
      <c r="Q338" s="221">
        <v>0</v>
      </c>
      <c r="R338" s="73"/>
      <c r="S338" s="73"/>
      <c r="T338" s="73"/>
    </row>
    <row r="339" spans="1:20" ht="27" hidden="1" x14ac:dyDescent="0.25">
      <c r="A339" s="381"/>
      <c r="B339" s="381"/>
      <c r="C339" s="381"/>
      <c r="D339" s="381"/>
      <c r="E339" s="381"/>
      <c r="F339" s="381"/>
      <c r="G339" s="394"/>
      <c r="H339" s="58" t="s">
        <v>14</v>
      </c>
      <c r="I339" s="59">
        <v>243</v>
      </c>
      <c r="J339" s="58" t="s">
        <v>20</v>
      </c>
      <c r="K339" s="19">
        <v>15</v>
      </c>
      <c r="L339" s="19">
        <v>76</v>
      </c>
      <c r="M339" s="9">
        <v>76</v>
      </c>
      <c r="N339" s="9">
        <v>76</v>
      </c>
      <c r="O339" s="151" t="s">
        <v>302</v>
      </c>
      <c r="P339" s="225" t="s">
        <v>1156</v>
      </c>
      <c r="Q339" s="221">
        <v>6645569</v>
      </c>
      <c r="R339" s="73"/>
      <c r="S339" s="73"/>
      <c r="T339" s="73"/>
    </row>
    <row r="340" spans="1:20" ht="27" hidden="1" x14ac:dyDescent="0.25">
      <c r="A340" s="381"/>
      <c r="B340" s="381"/>
      <c r="C340" s="381"/>
      <c r="D340" s="381"/>
      <c r="E340" s="381"/>
      <c r="F340" s="381"/>
      <c r="G340" s="394"/>
      <c r="H340" s="58" t="s">
        <v>14</v>
      </c>
      <c r="I340" s="59">
        <v>243</v>
      </c>
      <c r="J340" s="58" t="s">
        <v>20</v>
      </c>
      <c r="K340" s="19">
        <v>15</v>
      </c>
      <c r="L340" s="19">
        <v>76</v>
      </c>
      <c r="M340" s="9">
        <v>76</v>
      </c>
      <c r="N340" s="9">
        <v>76</v>
      </c>
      <c r="O340" s="151" t="s">
        <v>302</v>
      </c>
      <c r="P340" s="225" t="s">
        <v>1157</v>
      </c>
      <c r="Q340" s="221">
        <v>7142857</v>
      </c>
      <c r="R340" s="73"/>
      <c r="S340" s="73"/>
      <c r="T340" s="73"/>
    </row>
    <row r="341" spans="1:20" ht="75" hidden="1" x14ac:dyDescent="0.25">
      <c r="A341" s="44">
        <v>4</v>
      </c>
      <c r="B341" s="44" t="s">
        <v>247</v>
      </c>
      <c r="C341" s="44">
        <v>15</v>
      </c>
      <c r="D341" s="44" t="s">
        <v>334</v>
      </c>
      <c r="E341" s="44" t="s">
        <v>355</v>
      </c>
      <c r="F341" s="44" t="s">
        <v>356</v>
      </c>
      <c r="G341" s="8" t="s">
        <v>357</v>
      </c>
      <c r="H341" s="46" t="s">
        <v>14</v>
      </c>
      <c r="I341" s="59">
        <v>8</v>
      </c>
      <c r="J341" s="46" t="s">
        <v>20</v>
      </c>
      <c r="K341" s="19">
        <v>2</v>
      </c>
      <c r="L341" s="19">
        <v>2</v>
      </c>
      <c r="M341" s="9">
        <v>2</v>
      </c>
      <c r="N341" s="9">
        <v>2</v>
      </c>
      <c r="O341" s="151" t="s">
        <v>302</v>
      </c>
      <c r="P341" s="225" t="s">
        <v>1158</v>
      </c>
      <c r="Q341" s="221">
        <v>20000000</v>
      </c>
      <c r="R341" s="234" t="s">
        <v>1159</v>
      </c>
      <c r="S341" s="243" t="s">
        <v>1160</v>
      </c>
      <c r="T341" s="230">
        <v>742290416</v>
      </c>
    </row>
    <row r="342" spans="1:20" ht="33.75" hidden="1" x14ac:dyDescent="0.25">
      <c r="A342" s="381">
        <v>4</v>
      </c>
      <c r="B342" s="381" t="s">
        <v>247</v>
      </c>
      <c r="C342" s="381">
        <v>15</v>
      </c>
      <c r="D342" s="381" t="s">
        <v>334</v>
      </c>
      <c r="E342" s="381" t="s">
        <v>358</v>
      </c>
      <c r="F342" s="381" t="s">
        <v>359</v>
      </c>
      <c r="G342" s="394" t="s">
        <v>360</v>
      </c>
      <c r="H342" s="46" t="s">
        <v>14</v>
      </c>
      <c r="I342" s="59">
        <v>1</v>
      </c>
      <c r="J342" s="46" t="s">
        <v>20</v>
      </c>
      <c r="K342" s="9">
        <v>0.25</v>
      </c>
      <c r="L342" s="9">
        <v>0.25</v>
      </c>
      <c r="M342" s="9">
        <v>0.25</v>
      </c>
      <c r="N342" s="9">
        <v>0.25</v>
      </c>
      <c r="O342" s="151" t="s">
        <v>302</v>
      </c>
      <c r="P342" s="225" t="s">
        <v>1161</v>
      </c>
      <c r="Q342" s="221">
        <v>10000000</v>
      </c>
      <c r="R342" s="244" t="s">
        <v>1162</v>
      </c>
      <c r="S342" s="245" t="s">
        <v>1163</v>
      </c>
      <c r="T342" s="246">
        <v>383959657</v>
      </c>
    </row>
    <row r="343" spans="1:20" ht="27" hidden="1" x14ac:dyDescent="0.25">
      <c r="A343" s="381"/>
      <c r="B343" s="381"/>
      <c r="C343" s="381"/>
      <c r="D343" s="381"/>
      <c r="E343" s="381"/>
      <c r="F343" s="381"/>
      <c r="G343" s="394"/>
      <c r="H343" s="46" t="s">
        <v>14</v>
      </c>
      <c r="I343" s="59">
        <v>1</v>
      </c>
      <c r="J343" s="46" t="s">
        <v>20</v>
      </c>
      <c r="K343" s="9">
        <v>0.25</v>
      </c>
      <c r="L343" s="9">
        <v>0.25</v>
      </c>
      <c r="M343" s="9">
        <v>0.25</v>
      </c>
      <c r="N343" s="9">
        <v>0.25</v>
      </c>
      <c r="O343" s="151" t="s">
        <v>302</v>
      </c>
      <c r="P343" s="225" t="s">
        <v>1164</v>
      </c>
      <c r="Q343" s="221">
        <v>15000000</v>
      </c>
      <c r="R343" s="73"/>
      <c r="S343" s="73"/>
      <c r="T343" s="73"/>
    </row>
    <row r="344" spans="1:20" ht="27" hidden="1" x14ac:dyDescent="0.25">
      <c r="A344" s="381"/>
      <c r="B344" s="381"/>
      <c r="C344" s="381"/>
      <c r="D344" s="381"/>
      <c r="E344" s="381"/>
      <c r="F344" s="381"/>
      <c r="G344" s="394"/>
      <c r="H344" s="46" t="s">
        <v>14</v>
      </c>
      <c r="I344" s="59">
        <v>1</v>
      </c>
      <c r="J344" s="46" t="s">
        <v>20</v>
      </c>
      <c r="K344" s="9">
        <v>0.25</v>
      </c>
      <c r="L344" s="9">
        <v>0.25</v>
      </c>
      <c r="M344" s="9">
        <v>0.25</v>
      </c>
      <c r="N344" s="9">
        <v>0.25</v>
      </c>
      <c r="O344" s="151" t="s">
        <v>302</v>
      </c>
      <c r="P344" s="227" t="s">
        <v>1165</v>
      </c>
      <c r="Q344" s="221">
        <v>0</v>
      </c>
      <c r="R344" s="73"/>
      <c r="S344" s="73"/>
      <c r="T344" s="73"/>
    </row>
    <row r="345" spans="1:20" ht="27" hidden="1" x14ac:dyDescent="0.25">
      <c r="A345" s="381"/>
      <c r="B345" s="381"/>
      <c r="C345" s="381"/>
      <c r="D345" s="381"/>
      <c r="E345" s="381"/>
      <c r="F345" s="381"/>
      <c r="G345" s="394"/>
      <c r="H345" s="46" t="s">
        <v>14</v>
      </c>
      <c r="I345" s="59">
        <v>1</v>
      </c>
      <c r="J345" s="46" t="s">
        <v>20</v>
      </c>
      <c r="K345" s="9">
        <v>0.25</v>
      </c>
      <c r="L345" s="9">
        <v>0.25</v>
      </c>
      <c r="M345" s="9">
        <v>0.25</v>
      </c>
      <c r="N345" s="9">
        <v>0.25</v>
      </c>
      <c r="O345" s="151" t="s">
        <v>302</v>
      </c>
      <c r="P345" s="227" t="s">
        <v>1166</v>
      </c>
      <c r="Q345" s="221">
        <v>75000000</v>
      </c>
      <c r="R345" s="73"/>
      <c r="S345" s="73"/>
      <c r="T345" s="73"/>
    </row>
    <row r="346" spans="1:20" ht="24.75" hidden="1" customHeight="1" x14ac:dyDescent="0.25">
      <c r="A346" s="381"/>
      <c r="B346" s="381"/>
      <c r="C346" s="381"/>
      <c r="D346" s="381"/>
      <c r="E346" s="381"/>
      <c r="F346" s="381"/>
      <c r="G346" s="394"/>
      <c r="H346" s="46" t="s">
        <v>14</v>
      </c>
      <c r="I346" s="59">
        <v>1</v>
      </c>
      <c r="J346" s="46" t="s">
        <v>20</v>
      </c>
      <c r="K346" s="9">
        <v>0.25</v>
      </c>
      <c r="L346" s="9">
        <v>0.25</v>
      </c>
      <c r="M346" s="9">
        <v>0.25</v>
      </c>
      <c r="N346" s="9">
        <v>0.25</v>
      </c>
      <c r="O346" s="151" t="s">
        <v>302</v>
      </c>
      <c r="P346" s="227" t="s">
        <v>1167</v>
      </c>
      <c r="Q346" s="221">
        <v>300000000</v>
      </c>
      <c r="R346" s="73"/>
      <c r="S346" s="73"/>
      <c r="T346" s="73"/>
    </row>
    <row r="347" spans="1:20" ht="27" hidden="1" x14ac:dyDescent="0.25">
      <c r="A347" s="381"/>
      <c r="B347" s="381"/>
      <c r="C347" s="381"/>
      <c r="D347" s="381"/>
      <c r="E347" s="381"/>
      <c r="F347" s="381"/>
      <c r="G347" s="8" t="s">
        <v>361</v>
      </c>
      <c r="H347" s="46" t="s">
        <v>14</v>
      </c>
      <c r="I347" s="59">
        <v>1</v>
      </c>
      <c r="J347" s="46" t="s">
        <v>20</v>
      </c>
      <c r="K347" s="9">
        <v>0.25</v>
      </c>
      <c r="L347" s="9">
        <v>0.25</v>
      </c>
      <c r="M347" s="9">
        <v>0.25</v>
      </c>
      <c r="N347" s="9">
        <v>0.25</v>
      </c>
      <c r="O347" s="151" t="s">
        <v>302</v>
      </c>
      <c r="P347" s="225" t="s">
        <v>1168</v>
      </c>
      <c r="Q347" s="221">
        <v>50000000</v>
      </c>
      <c r="R347" s="73"/>
      <c r="S347" s="73"/>
      <c r="T347" s="73"/>
    </row>
    <row r="348" spans="1:20" ht="27" hidden="1" x14ac:dyDescent="0.25">
      <c r="A348" s="381"/>
      <c r="B348" s="381"/>
      <c r="C348" s="381"/>
      <c r="D348" s="381"/>
      <c r="E348" s="381"/>
      <c r="F348" s="381"/>
      <c r="G348" s="394" t="s">
        <v>362</v>
      </c>
      <c r="H348" s="46" t="s">
        <v>14</v>
      </c>
      <c r="I348" s="59">
        <v>1</v>
      </c>
      <c r="J348" s="46" t="s">
        <v>20</v>
      </c>
      <c r="K348" s="9">
        <v>0.25</v>
      </c>
      <c r="L348" s="9">
        <v>0.25</v>
      </c>
      <c r="M348" s="9">
        <v>0.25</v>
      </c>
      <c r="N348" s="9">
        <v>0.25</v>
      </c>
      <c r="O348" s="151" t="s">
        <v>302</v>
      </c>
      <c r="P348" s="225" t="s">
        <v>1169</v>
      </c>
      <c r="Q348" s="221">
        <v>60000000</v>
      </c>
      <c r="R348" s="73"/>
      <c r="S348" s="73"/>
      <c r="T348" s="73"/>
    </row>
    <row r="349" spans="1:20" ht="27" hidden="1" x14ac:dyDescent="0.25">
      <c r="A349" s="381"/>
      <c r="B349" s="381"/>
      <c r="C349" s="381"/>
      <c r="D349" s="381"/>
      <c r="E349" s="381"/>
      <c r="F349" s="381"/>
      <c r="G349" s="394"/>
      <c r="H349" s="46" t="s">
        <v>14</v>
      </c>
      <c r="I349" s="59">
        <v>1</v>
      </c>
      <c r="J349" s="46" t="s">
        <v>20</v>
      </c>
      <c r="K349" s="9">
        <v>0.25</v>
      </c>
      <c r="L349" s="9">
        <v>0.25</v>
      </c>
      <c r="M349" s="9">
        <v>0.25</v>
      </c>
      <c r="N349" s="9">
        <v>0.25</v>
      </c>
      <c r="O349" s="151" t="s">
        <v>302</v>
      </c>
      <c r="P349" s="225" t="s">
        <v>1170</v>
      </c>
      <c r="Q349" s="221">
        <v>0</v>
      </c>
      <c r="R349" s="73"/>
      <c r="S349" s="73"/>
      <c r="T349" s="73"/>
    </row>
    <row r="350" spans="1:20" ht="27" hidden="1" x14ac:dyDescent="0.25">
      <c r="A350" s="381"/>
      <c r="B350" s="381"/>
      <c r="C350" s="381"/>
      <c r="D350" s="381"/>
      <c r="E350" s="381"/>
      <c r="F350" s="381"/>
      <c r="G350" s="394"/>
      <c r="H350" s="46" t="s">
        <v>14</v>
      </c>
      <c r="I350" s="59">
        <v>1</v>
      </c>
      <c r="J350" s="46" t="s">
        <v>20</v>
      </c>
      <c r="K350" s="9">
        <v>0.25</v>
      </c>
      <c r="L350" s="9">
        <v>0.25</v>
      </c>
      <c r="M350" s="9">
        <v>0.25</v>
      </c>
      <c r="N350" s="9">
        <v>0.25</v>
      </c>
      <c r="O350" s="151" t="s">
        <v>302</v>
      </c>
      <c r="P350" s="73" t="s">
        <v>1171</v>
      </c>
      <c r="Q350" s="221">
        <v>50000000</v>
      </c>
      <c r="R350" s="73"/>
      <c r="S350" s="73"/>
      <c r="T350" s="73"/>
    </row>
    <row r="351" spans="1:20" ht="27" hidden="1" x14ac:dyDescent="0.25">
      <c r="A351" s="381"/>
      <c r="B351" s="381"/>
      <c r="C351" s="381"/>
      <c r="D351" s="381"/>
      <c r="E351" s="381"/>
      <c r="F351" s="381"/>
      <c r="G351" s="394"/>
      <c r="H351" s="46" t="s">
        <v>14</v>
      </c>
      <c r="I351" s="59">
        <v>1</v>
      </c>
      <c r="J351" s="46" t="s">
        <v>20</v>
      </c>
      <c r="K351" s="9">
        <v>0.25</v>
      </c>
      <c r="L351" s="9">
        <v>0.25</v>
      </c>
      <c r="M351" s="9">
        <v>0.25</v>
      </c>
      <c r="N351" s="9">
        <v>0.25</v>
      </c>
      <c r="O351" s="151" t="s">
        <v>302</v>
      </c>
      <c r="P351" s="73" t="s">
        <v>1172</v>
      </c>
      <c r="Q351" s="226">
        <v>48000000</v>
      </c>
      <c r="R351" s="73"/>
      <c r="S351" s="73"/>
      <c r="T351" s="73"/>
    </row>
    <row r="352" spans="1:20" ht="39" hidden="1" customHeight="1" x14ac:dyDescent="0.25">
      <c r="A352" s="381">
        <v>4</v>
      </c>
      <c r="B352" s="381" t="s">
        <v>247</v>
      </c>
      <c r="C352" s="381">
        <v>16</v>
      </c>
      <c r="D352" s="381" t="s">
        <v>363</v>
      </c>
      <c r="E352" s="381" t="s">
        <v>364</v>
      </c>
      <c r="F352" s="381" t="s">
        <v>365</v>
      </c>
      <c r="G352" s="8" t="s">
        <v>366</v>
      </c>
      <c r="H352" s="46" t="s">
        <v>14</v>
      </c>
      <c r="I352" s="59">
        <v>4</v>
      </c>
      <c r="J352" s="46" t="s">
        <v>20</v>
      </c>
      <c r="K352" s="6">
        <v>1</v>
      </c>
      <c r="L352" s="6">
        <v>1</v>
      </c>
      <c r="M352" s="6">
        <v>1</v>
      </c>
      <c r="N352" s="6">
        <v>1</v>
      </c>
      <c r="O352" s="66" t="s">
        <v>367</v>
      </c>
      <c r="P352" s="225" t="s">
        <v>1173</v>
      </c>
      <c r="Q352" s="221">
        <v>100000000</v>
      </c>
      <c r="R352" s="4" t="s">
        <v>1174</v>
      </c>
      <c r="S352" s="243" t="s">
        <v>1175</v>
      </c>
      <c r="T352" s="247">
        <v>58666000</v>
      </c>
    </row>
    <row r="353" spans="1:20" ht="39" hidden="1" customHeight="1" x14ac:dyDescent="0.25">
      <c r="A353" s="381"/>
      <c r="B353" s="381"/>
      <c r="C353" s="381"/>
      <c r="D353" s="381"/>
      <c r="E353" s="381"/>
      <c r="F353" s="381"/>
      <c r="G353" s="8" t="s">
        <v>366</v>
      </c>
      <c r="H353" s="46" t="s">
        <v>14</v>
      </c>
      <c r="I353" s="59">
        <v>4</v>
      </c>
      <c r="J353" s="46" t="s">
        <v>20</v>
      </c>
      <c r="K353" s="6">
        <v>1</v>
      </c>
      <c r="L353" s="6">
        <v>1</v>
      </c>
      <c r="M353" s="6">
        <v>1</v>
      </c>
      <c r="N353" s="6">
        <v>1</v>
      </c>
      <c r="O353" s="66" t="s">
        <v>367</v>
      </c>
      <c r="P353" s="4" t="s">
        <v>1176</v>
      </c>
      <c r="Q353" s="221">
        <v>0</v>
      </c>
      <c r="R353" s="73"/>
      <c r="S353" s="73"/>
      <c r="T353" s="73"/>
    </row>
    <row r="354" spans="1:20" ht="39" hidden="1" customHeight="1" x14ac:dyDescent="0.25">
      <c r="A354" s="381"/>
      <c r="B354" s="381"/>
      <c r="C354" s="381"/>
      <c r="D354" s="381"/>
      <c r="E354" s="381"/>
      <c r="F354" s="381"/>
      <c r="G354" s="8" t="s">
        <v>366</v>
      </c>
      <c r="H354" s="46" t="s">
        <v>14</v>
      </c>
      <c r="I354" s="59">
        <v>4</v>
      </c>
      <c r="J354" s="46" t="s">
        <v>20</v>
      </c>
      <c r="K354" s="6">
        <v>1</v>
      </c>
      <c r="L354" s="6">
        <v>1</v>
      </c>
      <c r="M354" s="6">
        <v>1</v>
      </c>
      <c r="N354" s="6">
        <v>1</v>
      </c>
      <c r="O354" s="66" t="s">
        <v>367</v>
      </c>
      <c r="P354" s="225" t="s">
        <v>1177</v>
      </c>
      <c r="Q354" s="221">
        <v>326381000</v>
      </c>
      <c r="R354" s="73"/>
      <c r="S354" s="73"/>
      <c r="T354" s="73"/>
    </row>
    <row r="355" spans="1:20" ht="27" hidden="1" x14ac:dyDescent="0.25">
      <c r="A355" s="381"/>
      <c r="B355" s="381"/>
      <c r="C355" s="381"/>
      <c r="D355" s="381"/>
      <c r="E355" s="381"/>
      <c r="F355" s="381"/>
      <c r="G355" s="8" t="s">
        <v>368</v>
      </c>
      <c r="H355" s="46" t="s">
        <v>14</v>
      </c>
      <c r="I355" s="59">
        <v>14</v>
      </c>
      <c r="J355" s="46" t="s">
        <v>20</v>
      </c>
      <c r="K355" s="9">
        <v>0</v>
      </c>
      <c r="L355" s="9">
        <v>5</v>
      </c>
      <c r="M355" s="9">
        <v>5</v>
      </c>
      <c r="N355" s="9">
        <v>4</v>
      </c>
      <c r="O355" s="66" t="s">
        <v>367</v>
      </c>
      <c r="P355" s="225" t="s">
        <v>1178</v>
      </c>
      <c r="Q355" s="221">
        <v>0</v>
      </c>
      <c r="R355" s="73"/>
      <c r="S355" s="73"/>
      <c r="T355" s="73"/>
    </row>
    <row r="356" spans="1:20" ht="27" hidden="1" x14ac:dyDescent="0.25">
      <c r="A356" s="381"/>
      <c r="B356" s="381"/>
      <c r="C356" s="381"/>
      <c r="D356" s="381"/>
      <c r="E356" s="381"/>
      <c r="F356" s="381"/>
      <c r="G356" s="8" t="s">
        <v>368</v>
      </c>
      <c r="H356" s="46" t="s">
        <v>14</v>
      </c>
      <c r="I356" s="59">
        <v>14</v>
      </c>
      <c r="J356" s="46" t="s">
        <v>20</v>
      </c>
      <c r="K356" s="9">
        <v>0</v>
      </c>
      <c r="L356" s="9">
        <v>5</v>
      </c>
      <c r="M356" s="9">
        <v>5</v>
      </c>
      <c r="N356" s="9">
        <v>4</v>
      </c>
      <c r="O356" s="66" t="s">
        <v>367</v>
      </c>
      <c r="P356" s="225" t="s">
        <v>1179</v>
      </c>
      <c r="Q356" s="221">
        <v>0</v>
      </c>
      <c r="R356" s="73"/>
      <c r="S356" s="73"/>
      <c r="T356" s="73"/>
    </row>
    <row r="357" spans="1:20" ht="27" hidden="1" x14ac:dyDescent="0.25">
      <c r="A357" s="381"/>
      <c r="B357" s="381"/>
      <c r="C357" s="381"/>
      <c r="D357" s="381"/>
      <c r="E357" s="381"/>
      <c r="F357" s="381"/>
      <c r="G357" s="8" t="s">
        <v>369</v>
      </c>
      <c r="H357" s="46" t="s">
        <v>14</v>
      </c>
      <c r="I357" s="59">
        <v>170</v>
      </c>
      <c r="J357" s="46" t="s">
        <v>20</v>
      </c>
      <c r="K357" s="9">
        <v>14</v>
      </c>
      <c r="L357" s="9">
        <v>50</v>
      </c>
      <c r="M357" s="9">
        <v>56</v>
      </c>
      <c r="N357" s="9">
        <v>50</v>
      </c>
      <c r="O357" s="66" t="s">
        <v>367</v>
      </c>
      <c r="P357" s="225" t="s">
        <v>1180</v>
      </c>
      <c r="Q357" s="226">
        <v>150000000</v>
      </c>
      <c r="R357" s="73"/>
      <c r="S357" s="73"/>
      <c r="T357" s="73"/>
    </row>
    <row r="358" spans="1:20" ht="27" hidden="1" x14ac:dyDescent="0.25">
      <c r="A358" s="381"/>
      <c r="B358" s="381"/>
      <c r="C358" s="381"/>
      <c r="D358" s="381"/>
      <c r="E358" s="381"/>
      <c r="F358" s="381"/>
      <c r="G358" s="8" t="s">
        <v>369</v>
      </c>
      <c r="H358" s="46" t="s">
        <v>14</v>
      </c>
      <c r="I358" s="59">
        <v>170</v>
      </c>
      <c r="J358" s="46" t="s">
        <v>20</v>
      </c>
      <c r="K358" s="9">
        <v>14</v>
      </c>
      <c r="L358" s="9">
        <v>50</v>
      </c>
      <c r="M358" s="9">
        <v>56</v>
      </c>
      <c r="N358" s="9">
        <v>50</v>
      </c>
      <c r="O358" s="66" t="s">
        <v>367</v>
      </c>
      <c r="P358" s="225" t="s">
        <v>1181</v>
      </c>
      <c r="Q358" s="221">
        <v>56000000</v>
      </c>
      <c r="R358" s="73"/>
      <c r="S358" s="73"/>
      <c r="T358" s="73"/>
    </row>
    <row r="359" spans="1:20" ht="27" hidden="1" x14ac:dyDescent="0.25">
      <c r="A359" s="381"/>
      <c r="B359" s="381"/>
      <c r="C359" s="381"/>
      <c r="D359" s="381"/>
      <c r="E359" s="381"/>
      <c r="F359" s="381"/>
      <c r="G359" s="8" t="s">
        <v>369</v>
      </c>
      <c r="H359" s="46" t="s">
        <v>14</v>
      </c>
      <c r="I359" s="59">
        <v>170</v>
      </c>
      <c r="J359" s="46" t="s">
        <v>20</v>
      </c>
      <c r="K359" s="9">
        <v>14</v>
      </c>
      <c r="L359" s="9">
        <v>50</v>
      </c>
      <c r="M359" s="9">
        <v>56</v>
      </c>
      <c r="N359" s="9">
        <v>50</v>
      </c>
      <c r="O359" s="66" t="s">
        <v>367</v>
      </c>
      <c r="P359" s="225" t="s">
        <v>1182</v>
      </c>
      <c r="Q359" s="221">
        <v>16000000</v>
      </c>
      <c r="R359" s="73"/>
      <c r="S359" s="73"/>
      <c r="T359" s="73"/>
    </row>
    <row r="360" spans="1:20" ht="27" hidden="1" x14ac:dyDescent="0.25">
      <c r="A360" s="381"/>
      <c r="B360" s="381"/>
      <c r="C360" s="381"/>
      <c r="D360" s="381"/>
      <c r="E360" s="381"/>
      <c r="F360" s="381"/>
      <c r="G360" s="8" t="s">
        <v>369</v>
      </c>
      <c r="H360" s="46" t="s">
        <v>14</v>
      </c>
      <c r="I360" s="59">
        <v>170</v>
      </c>
      <c r="J360" s="46" t="s">
        <v>20</v>
      </c>
      <c r="K360" s="9">
        <v>14</v>
      </c>
      <c r="L360" s="9">
        <v>50</v>
      </c>
      <c r="M360" s="9">
        <v>56</v>
      </c>
      <c r="N360" s="9">
        <v>50</v>
      </c>
      <c r="O360" s="66" t="s">
        <v>367</v>
      </c>
      <c r="P360" s="225" t="s">
        <v>1183</v>
      </c>
      <c r="Q360" s="221">
        <v>30000000</v>
      </c>
      <c r="R360" s="73"/>
      <c r="S360" s="73"/>
      <c r="T360" s="73"/>
    </row>
    <row r="361" spans="1:20" ht="27" hidden="1" x14ac:dyDescent="0.25">
      <c r="A361" s="381"/>
      <c r="B361" s="381"/>
      <c r="C361" s="381"/>
      <c r="D361" s="381"/>
      <c r="E361" s="381"/>
      <c r="F361" s="381"/>
      <c r="G361" s="8" t="s">
        <v>370</v>
      </c>
      <c r="H361" s="46" t="s">
        <v>23</v>
      </c>
      <c r="I361" s="59">
        <v>100</v>
      </c>
      <c r="J361" s="248" t="s">
        <v>15</v>
      </c>
      <c r="K361" s="6">
        <v>25</v>
      </c>
      <c r="L361" s="6">
        <v>25</v>
      </c>
      <c r="M361" s="6">
        <v>25</v>
      </c>
      <c r="N361" s="6">
        <v>25</v>
      </c>
      <c r="O361" s="66" t="s">
        <v>367</v>
      </c>
      <c r="P361" s="225" t="s">
        <v>1184</v>
      </c>
      <c r="Q361" s="221">
        <v>0</v>
      </c>
      <c r="R361" s="73"/>
      <c r="S361" s="73"/>
      <c r="T361" s="73"/>
    </row>
    <row r="362" spans="1:20" ht="27" hidden="1" x14ac:dyDescent="0.25">
      <c r="A362" s="381"/>
      <c r="B362" s="381"/>
      <c r="C362" s="381"/>
      <c r="D362" s="381"/>
      <c r="E362" s="381"/>
      <c r="F362" s="381"/>
      <c r="G362" s="8" t="s">
        <v>370</v>
      </c>
      <c r="H362" s="46" t="s">
        <v>23</v>
      </c>
      <c r="I362" s="59">
        <v>100</v>
      </c>
      <c r="J362" s="248" t="s">
        <v>15</v>
      </c>
      <c r="K362" s="6">
        <v>25</v>
      </c>
      <c r="L362" s="6">
        <v>25</v>
      </c>
      <c r="M362" s="6">
        <v>25</v>
      </c>
      <c r="N362" s="6">
        <v>25</v>
      </c>
      <c r="O362" s="66" t="s">
        <v>367</v>
      </c>
      <c r="P362" s="225" t="s">
        <v>1185</v>
      </c>
      <c r="Q362" s="221">
        <v>0</v>
      </c>
      <c r="R362" s="73"/>
      <c r="S362" s="73"/>
      <c r="T362" s="73"/>
    </row>
    <row r="363" spans="1:20" ht="27" hidden="1" x14ac:dyDescent="0.25">
      <c r="A363" s="381"/>
      <c r="B363" s="381"/>
      <c r="C363" s="381"/>
      <c r="D363" s="381"/>
      <c r="E363" s="381"/>
      <c r="F363" s="381"/>
      <c r="G363" s="5" t="s">
        <v>371</v>
      </c>
      <c r="H363" s="58" t="s">
        <v>14</v>
      </c>
      <c r="I363" s="59">
        <v>1</v>
      </c>
      <c r="J363" s="58" t="s">
        <v>20</v>
      </c>
      <c r="K363" s="9">
        <v>0.2</v>
      </c>
      <c r="L363" s="9">
        <v>0.5</v>
      </c>
      <c r="M363" s="9">
        <v>0.2</v>
      </c>
      <c r="N363" s="9">
        <v>0.2</v>
      </c>
      <c r="O363" s="66" t="s">
        <v>367</v>
      </c>
      <c r="P363" s="225" t="s">
        <v>1186</v>
      </c>
      <c r="Q363" s="221">
        <v>25000000</v>
      </c>
      <c r="R363" s="73"/>
      <c r="S363" s="73"/>
      <c r="T363" s="73"/>
    </row>
    <row r="364" spans="1:20" ht="27" hidden="1" x14ac:dyDescent="0.25">
      <c r="A364" s="381"/>
      <c r="B364" s="381"/>
      <c r="C364" s="381"/>
      <c r="D364" s="381"/>
      <c r="E364" s="381"/>
      <c r="F364" s="381"/>
      <c r="G364" s="5" t="s">
        <v>371</v>
      </c>
      <c r="H364" s="58" t="s">
        <v>14</v>
      </c>
      <c r="I364" s="59">
        <v>1</v>
      </c>
      <c r="J364" s="58" t="s">
        <v>20</v>
      </c>
      <c r="K364" s="9">
        <v>0.2</v>
      </c>
      <c r="L364" s="9">
        <v>0.5</v>
      </c>
      <c r="M364" s="9">
        <v>0.2</v>
      </c>
      <c r="N364" s="9">
        <v>0.2</v>
      </c>
      <c r="O364" s="66" t="s">
        <v>367</v>
      </c>
      <c r="P364" s="225" t="s">
        <v>1187</v>
      </c>
      <c r="Q364" s="221">
        <v>0</v>
      </c>
      <c r="R364" s="73"/>
      <c r="S364" s="73"/>
      <c r="T364" s="73"/>
    </row>
    <row r="365" spans="1:20" ht="27" hidden="1" x14ac:dyDescent="0.25">
      <c r="A365" s="381"/>
      <c r="B365" s="381"/>
      <c r="C365" s="381"/>
      <c r="D365" s="381"/>
      <c r="E365" s="381"/>
      <c r="F365" s="381"/>
      <c r="G365" s="8" t="s">
        <v>372</v>
      </c>
      <c r="H365" s="46" t="s">
        <v>23</v>
      </c>
      <c r="I365" s="59">
        <v>100</v>
      </c>
      <c r="J365" s="248" t="s">
        <v>15</v>
      </c>
      <c r="K365" s="6">
        <v>25</v>
      </c>
      <c r="L365" s="6">
        <v>25</v>
      </c>
      <c r="M365" s="6">
        <v>25</v>
      </c>
      <c r="N365" s="6">
        <v>25</v>
      </c>
      <c r="O365" s="66" t="s">
        <v>367</v>
      </c>
      <c r="P365" s="225" t="s">
        <v>1188</v>
      </c>
      <c r="Q365" s="221">
        <v>45098586.000000015</v>
      </c>
      <c r="R365" s="73"/>
      <c r="S365" s="73"/>
      <c r="T365" s="73"/>
    </row>
    <row r="366" spans="1:20" ht="27" hidden="1" x14ac:dyDescent="0.25">
      <c r="A366" s="381"/>
      <c r="B366" s="381"/>
      <c r="C366" s="381"/>
      <c r="D366" s="381"/>
      <c r="E366" s="381"/>
      <c r="F366" s="381"/>
      <c r="G366" s="8" t="s">
        <v>372</v>
      </c>
      <c r="H366" s="46" t="s">
        <v>23</v>
      </c>
      <c r="I366" s="59">
        <v>100</v>
      </c>
      <c r="J366" s="248" t="s">
        <v>15</v>
      </c>
      <c r="K366" s="6">
        <v>25</v>
      </c>
      <c r="L366" s="6">
        <v>25</v>
      </c>
      <c r="M366" s="6">
        <v>25</v>
      </c>
      <c r="N366" s="6">
        <v>25</v>
      </c>
      <c r="O366" s="66" t="s">
        <v>367</v>
      </c>
      <c r="P366" s="225" t="s">
        <v>1189</v>
      </c>
      <c r="Q366" s="221">
        <v>180394344</v>
      </c>
      <c r="R366" s="73"/>
      <c r="S366" s="73"/>
      <c r="T366" s="73"/>
    </row>
    <row r="367" spans="1:20" ht="60" hidden="1" x14ac:dyDescent="0.25">
      <c r="A367" s="3">
        <v>4</v>
      </c>
      <c r="B367" s="44" t="s">
        <v>247</v>
      </c>
      <c r="C367" s="44">
        <v>16</v>
      </c>
      <c r="D367" s="44" t="s">
        <v>363</v>
      </c>
      <c r="E367" s="44" t="s">
        <v>364</v>
      </c>
      <c r="F367" s="44" t="s">
        <v>373</v>
      </c>
      <c r="G367" s="8" t="s">
        <v>374</v>
      </c>
      <c r="H367" s="46" t="s">
        <v>23</v>
      </c>
      <c r="I367" s="59">
        <v>100</v>
      </c>
      <c r="J367" s="248" t="s">
        <v>15</v>
      </c>
      <c r="K367" s="6">
        <v>25</v>
      </c>
      <c r="L367" s="6">
        <v>25</v>
      </c>
      <c r="M367" s="6">
        <v>25</v>
      </c>
      <c r="N367" s="6">
        <v>25</v>
      </c>
      <c r="O367" s="66" t="s">
        <v>367</v>
      </c>
      <c r="P367" s="73"/>
      <c r="Q367" s="1"/>
      <c r="R367" s="73"/>
      <c r="S367" s="73"/>
      <c r="T367" s="73"/>
    </row>
    <row r="368" spans="1:20" ht="60" hidden="1" x14ac:dyDescent="0.25">
      <c r="A368" s="44">
        <v>4</v>
      </c>
      <c r="B368" s="44" t="s">
        <v>247</v>
      </c>
      <c r="C368" s="44">
        <v>16</v>
      </c>
      <c r="D368" s="44" t="s">
        <v>363</v>
      </c>
      <c r="E368" s="44" t="s">
        <v>364</v>
      </c>
      <c r="F368" s="44" t="s">
        <v>375</v>
      </c>
      <c r="G368" s="5" t="s">
        <v>376</v>
      </c>
      <c r="H368" s="58" t="s">
        <v>23</v>
      </c>
      <c r="I368" s="59">
        <v>100</v>
      </c>
      <c r="J368" s="84" t="s">
        <v>15</v>
      </c>
      <c r="K368" s="6">
        <v>25</v>
      </c>
      <c r="L368" s="6">
        <v>25</v>
      </c>
      <c r="M368" s="6">
        <v>25</v>
      </c>
      <c r="N368" s="6">
        <v>25</v>
      </c>
      <c r="O368" s="66" t="s">
        <v>367</v>
      </c>
      <c r="P368" s="73"/>
      <c r="Q368" s="1"/>
      <c r="R368" s="73"/>
      <c r="S368" s="73"/>
      <c r="T368" s="73"/>
    </row>
    <row r="369" spans="1:20" ht="60" hidden="1" x14ac:dyDescent="0.3">
      <c r="A369" s="44">
        <v>4</v>
      </c>
      <c r="B369" s="44" t="s">
        <v>247</v>
      </c>
      <c r="C369" s="44">
        <v>16</v>
      </c>
      <c r="D369" s="44" t="s">
        <v>363</v>
      </c>
      <c r="E369" s="44" t="s">
        <v>377</v>
      </c>
      <c r="F369" s="44" t="s">
        <v>378</v>
      </c>
      <c r="G369" s="8" t="s">
        <v>379</v>
      </c>
      <c r="H369" s="46" t="s">
        <v>14</v>
      </c>
      <c r="I369" s="59">
        <v>2092</v>
      </c>
      <c r="J369" s="46" t="s">
        <v>15</v>
      </c>
      <c r="K369" s="36">
        <v>2092</v>
      </c>
      <c r="L369" s="36">
        <v>2092</v>
      </c>
      <c r="M369" s="36">
        <v>2092</v>
      </c>
      <c r="N369" s="36">
        <v>2092</v>
      </c>
      <c r="O369" s="66" t="s">
        <v>367</v>
      </c>
      <c r="P369" s="73"/>
      <c r="Q369" s="1"/>
      <c r="R369" s="73"/>
      <c r="S369" s="73"/>
      <c r="T369" s="73"/>
    </row>
    <row r="370" spans="1:20" ht="27" hidden="1" x14ac:dyDescent="0.3">
      <c r="A370" s="381">
        <v>4</v>
      </c>
      <c r="B370" s="381" t="s">
        <v>247</v>
      </c>
      <c r="C370" s="381">
        <v>16</v>
      </c>
      <c r="D370" s="381" t="s">
        <v>363</v>
      </c>
      <c r="E370" s="381" t="s">
        <v>377</v>
      </c>
      <c r="F370" s="381" t="s">
        <v>378</v>
      </c>
      <c r="G370" s="249" t="s">
        <v>380</v>
      </c>
      <c r="H370" s="46" t="s">
        <v>14</v>
      </c>
      <c r="I370" s="59">
        <v>18</v>
      </c>
      <c r="J370" s="46" t="s">
        <v>20</v>
      </c>
      <c r="K370" s="36">
        <v>3</v>
      </c>
      <c r="L370" s="36">
        <v>5</v>
      </c>
      <c r="M370" s="36">
        <v>5</v>
      </c>
      <c r="N370" s="36">
        <v>5</v>
      </c>
      <c r="O370" s="66" t="s">
        <v>367</v>
      </c>
      <c r="P370" s="73"/>
      <c r="Q370" s="1"/>
      <c r="R370" s="73"/>
      <c r="S370" s="73"/>
      <c r="T370" s="73"/>
    </row>
    <row r="371" spans="1:20" ht="33.75" hidden="1" x14ac:dyDescent="0.3">
      <c r="A371" s="381"/>
      <c r="B371" s="381"/>
      <c r="C371" s="381"/>
      <c r="D371" s="381"/>
      <c r="E371" s="381"/>
      <c r="F371" s="381"/>
      <c r="G371" s="249" t="s">
        <v>381</v>
      </c>
      <c r="H371" s="46" t="s">
        <v>14</v>
      </c>
      <c r="I371" s="59">
        <v>300</v>
      </c>
      <c r="J371" s="46" t="s">
        <v>20</v>
      </c>
      <c r="K371" s="36">
        <v>20</v>
      </c>
      <c r="L371" s="36">
        <v>100</v>
      </c>
      <c r="M371" s="36">
        <v>100</v>
      </c>
      <c r="N371" s="36">
        <v>80</v>
      </c>
      <c r="O371" s="66" t="s">
        <v>367</v>
      </c>
      <c r="P371" s="73"/>
      <c r="Q371" s="1"/>
      <c r="R371" s="73"/>
      <c r="S371" s="73"/>
      <c r="T371" s="73"/>
    </row>
    <row r="372" spans="1:20" ht="33.75" hidden="1" x14ac:dyDescent="0.3">
      <c r="A372" s="381"/>
      <c r="B372" s="381"/>
      <c r="C372" s="381"/>
      <c r="D372" s="381"/>
      <c r="E372" s="381"/>
      <c r="F372" s="381"/>
      <c r="G372" s="249" t="s">
        <v>382</v>
      </c>
      <c r="H372" s="46" t="s">
        <v>14</v>
      </c>
      <c r="I372" s="59">
        <v>200</v>
      </c>
      <c r="J372" s="46" t="s">
        <v>20</v>
      </c>
      <c r="K372" s="36">
        <v>20</v>
      </c>
      <c r="L372" s="36">
        <v>60</v>
      </c>
      <c r="M372" s="36">
        <v>60</v>
      </c>
      <c r="N372" s="36">
        <v>60</v>
      </c>
      <c r="O372" s="66" t="s">
        <v>367</v>
      </c>
      <c r="P372" s="73"/>
      <c r="Q372" s="1"/>
      <c r="R372" s="73"/>
      <c r="S372" s="73"/>
      <c r="T372" s="73"/>
    </row>
    <row r="373" spans="1:20" ht="33.75" hidden="1" x14ac:dyDescent="0.3">
      <c r="A373" s="381"/>
      <c r="B373" s="381"/>
      <c r="C373" s="381"/>
      <c r="D373" s="381"/>
      <c r="E373" s="381"/>
      <c r="F373" s="381"/>
      <c r="G373" s="249" t="s">
        <v>383</v>
      </c>
      <c r="H373" s="58" t="s">
        <v>14</v>
      </c>
      <c r="I373" s="59">
        <v>14</v>
      </c>
      <c r="J373" s="58" t="s">
        <v>20</v>
      </c>
      <c r="K373" s="36">
        <v>2</v>
      </c>
      <c r="L373" s="36">
        <v>4</v>
      </c>
      <c r="M373" s="36">
        <v>4</v>
      </c>
      <c r="N373" s="36">
        <v>4</v>
      </c>
      <c r="O373" s="66" t="s">
        <v>367</v>
      </c>
      <c r="P373" s="73"/>
      <c r="Q373" s="1"/>
      <c r="R373" s="73"/>
      <c r="S373" s="73"/>
      <c r="T373" s="73"/>
    </row>
    <row r="374" spans="1:20" ht="38.25" hidden="1" customHeight="1" x14ac:dyDescent="0.25">
      <c r="A374" s="381">
        <v>4</v>
      </c>
      <c r="B374" s="381" t="s">
        <v>247</v>
      </c>
      <c r="C374" s="381">
        <v>16</v>
      </c>
      <c r="D374" s="381" t="s">
        <v>363</v>
      </c>
      <c r="E374" s="381" t="s">
        <v>384</v>
      </c>
      <c r="F374" s="388" t="s">
        <v>385</v>
      </c>
      <c r="G374" s="8" t="s">
        <v>386</v>
      </c>
      <c r="H374" s="46" t="s">
        <v>14</v>
      </c>
      <c r="I374" s="59">
        <v>10</v>
      </c>
      <c r="J374" s="46" t="s">
        <v>20</v>
      </c>
      <c r="K374" s="37">
        <v>1</v>
      </c>
      <c r="L374" s="9">
        <v>3</v>
      </c>
      <c r="M374" s="9">
        <v>3</v>
      </c>
      <c r="N374" s="9">
        <v>3</v>
      </c>
      <c r="O374" s="66" t="s">
        <v>367</v>
      </c>
      <c r="P374" s="73"/>
      <c r="Q374" s="1"/>
      <c r="R374" s="73"/>
      <c r="S374" s="73"/>
      <c r="T374" s="73"/>
    </row>
    <row r="375" spans="1:20" ht="25.5" hidden="1" x14ac:dyDescent="0.25">
      <c r="A375" s="381"/>
      <c r="B375" s="381"/>
      <c r="C375" s="381"/>
      <c r="D375" s="381"/>
      <c r="E375" s="381"/>
      <c r="F375" s="388"/>
      <c r="G375" s="8" t="s">
        <v>387</v>
      </c>
      <c r="H375" s="46" t="s">
        <v>14</v>
      </c>
      <c r="I375" s="59">
        <v>8000</v>
      </c>
      <c r="J375" s="46" t="s">
        <v>15</v>
      </c>
      <c r="K375" s="33">
        <v>8000</v>
      </c>
      <c r="L375" s="33">
        <v>8000</v>
      </c>
      <c r="M375" s="33">
        <v>8000</v>
      </c>
      <c r="N375" s="33">
        <v>8000</v>
      </c>
      <c r="O375" s="66" t="s">
        <v>367</v>
      </c>
      <c r="P375" s="73"/>
      <c r="Q375" s="1"/>
      <c r="R375" s="73"/>
      <c r="S375" s="73"/>
      <c r="T375" s="73"/>
    </row>
    <row r="376" spans="1:20" ht="27" hidden="1" x14ac:dyDescent="0.25">
      <c r="A376" s="381"/>
      <c r="B376" s="381"/>
      <c r="C376" s="381"/>
      <c r="D376" s="381"/>
      <c r="E376" s="381"/>
      <c r="F376" s="388"/>
      <c r="G376" s="8" t="s">
        <v>388</v>
      </c>
      <c r="H376" s="46" t="s">
        <v>23</v>
      </c>
      <c r="I376" s="59">
        <v>100</v>
      </c>
      <c r="J376" s="46" t="s">
        <v>20</v>
      </c>
      <c r="K376" s="38">
        <v>10</v>
      </c>
      <c r="L376" s="38">
        <v>50</v>
      </c>
      <c r="M376" s="38">
        <v>20</v>
      </c>
      <c r="N376" s="38">
        <v>20</v>
      </c>
      <c r="O376" s="66" t="s">
        <v>367</v>
      </c>
      <c r="P376" s="73"/>
      <c r="Q376" s="1"/>
      <c r="R376" s="73"/>
      <c r="S376" s="73"/>
      <c r="T376" s="73"/>
    </row>
    <row r="377" spans="1:20" ht="25.5" hidden="1" x14ac:dyDescent="0.25">
      <c r="A377" s="381"/>
      <c r="B377" s="381"/>
      <c r="C377" s="381"/>
      <c r="D377" s="381"/>
      <c r="E377" s="381"/>
      <c r="F377" s="388"/>
      <c r="G377" s="8" t="s">
        <v>389</v>
      </c>
      <c r="H377" s="46" t="s">
        <v>14</v>
      </c>
      <c r="I377" s="59">
        <v>70</v>
      </c>
      <c r="J377" s="46" t="s">
        <v>15</v>
      </c>
      <c r="K377" s="9">
        <v>70</v>
      </c>
      <c r="L377" s="9">
        <v>70</v>
      </c>
      <c r="M377" s="9">
        <v>70</v>
      </c>
      <c r="N377" s="9">
        <v>70</v>
      </c>
      <c r="O377" s="66" t="s">
        <v>367</v>
      </c>
      <c r="P377" s="73"/>
      <c r="Q377" s="1"/>
      <c r="R377" s="73"/>
      <c r="S377" s="73"/>
      <c r="T377" s="73"/>
    </row>
    <row r="378" spans="1:20" ht="27" hidden="1" x14ac:dyDescent="0.25">
      <c r="A378" s="381"/>
      <c r="B378" s="381"/>
      <c r="C378" s="381"/>
      <c r="D378" s="381"/>
      <c r="E378" s="381"/>
      <c r="F378" s="388"/>
      <c r="G378" s="8" t="s">
        <v>390</v>
      </c>
      <c r="H378" s="46" t="s">
        <v>14</v>
      </c>
      <c r="I378" s="59">
        <v>10</v>
      </c>
      <c r="J378" s="46" t="s">
        <v>20</v>
      </c>
      <c r="K378" s="9">
        <v>0</v>
      </c>
      <c r="L378" s="9">
        <v>3</v>
      </c>
      <c r="M378" s="9">
        <v>4</v>
      </c>
      <c r="N378" s="37">
        <v>3</v>
      </c>
      <c r="O378" s="66" t="s">
        <v>367</v>
      </c>
      <c r="P378" s="73"/>
      <c r="Q378" s="1"/>
      <c r="R378" s="73"/>
      <c r="S378" s="73"/>
      <c r="T378" s="73"/>
    </row>
    <row r="379" spans="1:20" ht="27" hidden="1" x14ac:dyDescent="0.25">
      <c r="A379" s="381"/>
      <c r="B379" s="381"/>
      <c r="C379" s="381"/>
      <c r="D379" s="381"/>
      <c r="E379" s="381"/>
      <c r="F379" s="388"/>
      <c r="G379" s="28" t="s">
        <v>391</v>
      </c>
      <c r="H379" s="46" t="s">
        <v>14</v>
      </c>
      <c r="I379" s="59">
        <v>200</v>
      </c>
      <c r="J379" s="46" t="s">
        <v>20</v>
      </c>
      <c r="K379" s="9">
        <v>0</v>
      </c>
      <c r="L379" s="9">
        <v>75</v>
      </c>
      <c r="M379" s="9">
        <v>75</v>
      </c>
      <c r="N379" s="37">
        <v>50</v>
      </c>
      <c r="O379" s="66" t="s">
        <v>367</v>
      </c>
      <c r="P379" s="73"/>
      <c r="Q379" s="1"/>
      <c r="R379" s="73"/>
      <c r="S379" s="73"/>
      <c r="T379" s="73"/>
    </row>
    <row r="380" spans="1:20" ht="27" hidden="1" x14ac:dyDescent="0.25">
      <c r="A380" s="381"/>
      <c r="B380" s="381"/>
      <c r="C380" s="381"/>
      <c r="D380" s="381"/>
      <c r="E380" s="381"/>
      <c r="F380" s="388"/>
      <c r="G380" s="8" t="s">
        <v>392</v>
      </c>
      <c r="H380" s="46" t="s">
        <v>14</v>
      </c>
      <c r="I380" s="59">
        <v>400</v>
      </c>
      <c r="J380" s="46" t="s">
        <v>20</v>
      </c>
      <c r="K380" s="9">
        <v>20</v>
      </c>
      <c r="L380" s="9">
        <v>150</v>
      </c>
      <c r="M380" s="9">
        <v>130</v>
      </c>
      <c r="N380" s="37">
        <v>100</v>
      </c>
      <c r="O380" s="66" t="s">
        <v>367</v>
      </c>
      <c r="P380" s="73"/>
      <c r="Q380" s="1"/>
      <c r="R380" s="73"/>
      <c r="S380" s="73"/>
      <c r="T380" s="73"/>
    </row>
    <row r="381" spans="1:20" ht="27" hidden="1" x14ac:dyDescent="0.25">
      <c r="A381" s="381"/>
      <c r="B381" s="381"/>
      <c r="C381" s="381"/>
      <c r="D381" s="381"/>
      <c r="E381" s="381"/>
      <c r="F381" s="388"/>
      <c r="G381" s="5" t="s">
        <v>393</v>
      </c>
      <c r="H381" s="58" t="s">
        <v>23</v>
      </c>
      <c r="I381" s="59">
        <v>100</v>
      </c>
      <c r="J381" s="58" t="s">
        <v>20</v>
      </c>
      <c r="K381" s="14"/>
      <c r="L381" s="14">
        <v>90</v>
      </c>
      <c r="M381" s="14">
        <v>5</v>
      </c>
      <c r="N381" s="14">
        <v>5</v>
      </c>
      <c r="O381" s="66" t="s">
        <v>367</v>
      </c>
      <c r="P381" s="73"/>
      <c r="Q381" s="1"/>
      <c r="R381" s="73"/>
      <c r="S381" s="73"/>
      <c r="T381" s="73"/>
    </row>
    <row r="382" spans="1:20" ht="33.75" hidden="1" x14ac:dyDescent="0.25">
      <c r="A382" s="381">
        <v>4</v>
      </c>
      <c r="B382" s="381" t="s">
        <v>247</v>
      </c>
      <c r="C382" s="381">
        <v>16</v>
      </c>
      <c r="D382" s="381" t="s">
        <v>363</v>
      </c>
      <c r="E382" s="381" t="s">
        <v>394</v>
      </c>
      <c r="F382" s="381" t="s">
        <v>395</v>
      </c>
      <c r="G382" s="167" t="s">
        <v>396</v>
      </c>
      <c r="H382" s="46" t="s">
        <v>14</v>
      </c>
      <c r="I382" s="59">
        <v>2000</v>
      </c>
      <c r="J382" s="46" t="s">
        <v>20</v>
      </c>
      <c r="K382" s="39">
        <v>400</v>
      </c>
      <c r="L382" s="40">
        <v>550</v>
      </c>
      <c r="M382" s="40">
        <v>550</v>
      </c>
      <c r="N382" s="40">
        <v>500</v>
      </c>
      <c r="O382" s="66" t="s">
        <v>367</v>
      </c>
      <c r="P382" s="73"/>
      <c r="Q382" s="1"/>
      <c r="R382" s="73"/>
      <c r="S382" s="73"/>
      <c r="T382" s="73"/>
    </row>
    <row r="383" spans="1:20" ht="33.75" hidden="1" x14ac:dyDescent="0.25">
      <c r="A383" s="381"/>
      <c r="B383" s="381"/>
      <c r="C383" s="381"/>
      <c r="D383" s="381"/>
      <c r="E383" s="381"/>
      <c r="F383" s="381"/>
      <c r="G383" s="167" t="s">
        <v>397</v>
      </c>
      <c r="H383" s="46" t="s">
        <v>14</v>
      </c>
      <c r="I383" s="59">
        <v>4000</v>
      </c>
      <c r="J383" s="46" t="s">
        <v>20</v>
      </c>
      <c r="K383" s="41">
        <v>500</v>
      </c>
      <c r="L383" s="41">
        <v>1500</v>
      </c>
      <c r="M383" s="41">
        <v>1000</v>
      </c>
      <c r="N383" s="41">
        <v>1000</v>
      </c>
      <c r="O383" s="66" t="s">
        <v>367</v>
      </c>
      <c r="P383" s="73"/>
      <c r="Q383" s="1"/>
      <c r="R383" s="73"/>
      <c r="S383" s="73"/>
      <c r="T383" s="73"/>
    </row>
    <row r="384" spans="1:20" ht="27" hidden="1" x14ac:dyDescent="0.25">
      <c r="A384" s="381"/>
      <c r="B384" s="381"/>
      <c r="C384" s="381"/>
      <c r="D384" s="381"/>
      <c r="E384" s="381"/>
      <c r="F384" s="381"/>
      <c r="G384" s="8" t="s">
        <v>398</v>
      </c>
      <c r="H384" s="46" t="s">
        <v>14</v>
      </c>
      <c r="I384" s="59">
        <v>14</v>
      </c>
      <c r="J384" s="46" t="s">
        <v>20</v>
      </c>
      <c r="K384" s="41">
        <v>2</v>
      </c>
      <c r="L384" s="41">
        <v>4</v>
      </c>
      <c r="M384" s="41">
        <v>4</v>
      </c>
      <c r="N384" s="41">
        <v>4</v>
      </c>
      <c r="O384" s="66" t="s">
        <v>367</v>
      </c>
      <c r="P384" s="73"/>
      <c r="Q384" s="1"/>
      <c r="R384" s="73"/>
      <c r="S384" s="73"/>
      <c r="T384" s="73"/>
    </row>
    <row r="385" spans="1:20" ht="45" hidden="1" x14ac:dyDescent="0.25">
      <c r="A385" s="381"/>
      <c r="B385" s="381"/>
      <c r="C385" s="381"/>
      <c r="D385" s="381"/>
      <c r="E385" s="381"/>
      <c r="F385" s="381"/>
      <c r="G385" s="167" t="s">
        <v>399</v>
      </c>
      <c r="H385" s="46" t="s">
        <v>14</v>
      </c>
      <c r="I385" s="59">
        <v>7</v>
      </c>
      <c r="J385" s="46" t="s">
        <v>20</v>
      </c>
      <c r="K385" s="41">
        <v>1</v>
      </c>
      <c r="L385" s="41">
        <v>2</v>
      </c>
      <c r="M385" s="41">
        <v>2</v>
      </c>
      <c r="N385" s="41">
        <v>2</v>
      </c>
      <c r="O385" s="66" t="s">
        <v>367</v>
      </c>
      <c r="P385" s="73"/>
      <c r="Q385" s="1"/>
      <c r="R385" s="73"/>
      <c r="S385" s="73"/>
      <c r="T385" s="73"/>
    </row>
    <row r="386" spans="1:20" ht="45" hidden="1" x14ac:dyDescent="0.25">
      <c r="A386" s="381"/>
      <c r="B386" s="381"/>
      <c r="C386" s="381"/>
      <c r="D386" s="381"/>
      <c r="E386" s="381"/>
      <c r="F386" s="381"/>
      <c r="G386" s="167" t="s">
        <v>400</v>
      </c>
      <c r="H386" s="46" t="s">
        <v>14</v>
      </c>
      <c r="I386" s="59">
        <v>1300</v>
      </c>
      <c r="J386" s="46" t="s">
        <v>20</v>
      </c>
      <c r="K386" s="41">
        <v>200</v>
      </c>
      <c r="L386" s="41">
        <v>400</v>
      </c>
      <c r="M386" s="41">
        <v>400</v>
      </c>
      <c r="N386" s="41">
        <v>300</v>
      </c>
      <c r="O386" s="66" t="s">
        <v>367</v>
      </c>
      <c r="P386" s="73"/>
      <c r="Q386" s="1"/>
      <c r="R386" s="73"/>
      <c r="S386" s="73"/>
      <c r="T386" s="73"/>
    </row>
    <row r="387" spans="1:20" ht="45" hidden="1" x14ac:dyDescent="0.25">
      <c r="A387" s="381"/>
      <c r="B387" s="381"/>
      <c r="C387" s="381"/>
      <c r="D387" s="381"/>
      <c r="E387" s="381"/>
      <c r="F387" s="381"/>
      <c r="G387" s="167" t="s">
        <v>401</v>
      </c>
      <c r="H387" s="58" t="s">
        <v>14</v>
      </c>
      <c r="I387" s="59">
        <v>11</v>
      </c>
      <c r="J387" s="58" t="s">
        <v>20</v>
      </c>
      <c r="K387" s="41">
        <v>2</v>
      </c>
      <c r="L387" s="41">
        <v>3</v>
      </c>
      <c r="M387" s="41">
        <v>3</v>
      </c>
      <c r="N387" s="41">
        <v>3</v>
      </c>
      <c r="O387" s="66" t="s">
        <v>367</v>
      </c>
      <c r="P387" s="73"/>
      <c r="Q387" s="1"/>
      <c r="R387" s="73"/>
      <c r="S387" s="73"/>
      <c r="T387" s="73"/>
    </row>
    <row r="388" spans="1:20" ht="33.75" hidden="1" x14ac:dyDescent="0.25">
      <c r="A388" s="381"/>
      <c r="B388" s="381"/>
      <c r="C388" s="381"/>
      <c r="D388" s="381"/>
      <c r="E388" s="381"/>
      <c r="F388" s="381"/>
      <c r="G388" s="167" t="s">
        <v>402</v>
      </c>
      <c r="H388" s="46" t="s">
        <v>14</v>
      </c>
      <c r="I388" s="59">
        <v>8</v>
      </c>
      <c r="J388" s="46" t="s">
        <v>20</v>
      </c>
      <c r="K388" s="41">
        <v>2</v>
      </c>
      <c r="L388" s="41">
        <v>2</v>
      </c>
      <c r="M388" s="41">
        <v>2</v>
      </c>
      <c r="N388" s="41">
        <v>2</v>
      </c>
      <c r="O388" s="66" t="s">
        <v>367</v>
      </c>
      <c r="P388" s="73"/>
      <c r="Q388" s="1"/>
      <c r="R388" s="73"/>
      <c r="S388" s="73"/>
      <c r="T388" s="73"/>
    </row>
    <row r="389" spans="1:20" ht="45" hidden="1" x14ac:dyDescent="0.25">
      <c r="A389" s="381"/>
      <c r="B389" s="381"/>
      <c r="C389" s="381"/>
      <c r="D389" s="381"/>
      <c r="E389" s="381"/>
      <c r="F389" s="381"/>
      <c r="G389" s="167" t="s">
        <v>403</v>
      </c>
      <c r="H389" s="46" t="s">
        <v>14</v>
      </c>
      <c r="I389" s="59">
        <v>800</v>
      </c>
      <c r="J389" s="46" t="s">
        <v>20</v>
      </c>
      <c r="K389" s="41">
        <v>100</v>
      </c>
      <c r="L389" s="41">
        <v>200</v>
      </c>
      <c r="M389" s="41">
        <v>300</v>
      </c>
      <c r="N389" s="41">
        <v>200</v>
      </c>
      <c r="O389" s="66" t="s">
        <v>367</v>
      </c>
      <c r="P389" s="73"/>
      <c r="Q389" s="1"/>
      <c r="R389" s="73"/>
      <c r="S389" s="73"/>
      <c r="T389" s="73"/>
    </row>
    <row r="390" spans="1:20" ht="38.25" hidden="1" x14ac:dyDescent="0.25">
      <c r="A390" s="381"/>
      <c r="B390" s="381"/>
      <c r="C390" s="381"/>
      <c r="D390" s="381"/>
      <c r="E390" s="381"/>
      <c r="F390" s="381"/>
      <c r="G390" s="35" t="s">
        <v>404</v>
      </c>
      <c r="H390" s="46" t="s">
        <v>14</v>
      </c>
      <c r="I390" s="59">
        <v>28</v>
      </c>
      <c r="J390" s="46" t="s">
        <v>20</v>
      </c>
      <c r="K390" s="41">
        <v>7</v>
      </c>
      <c r="L390" s="41">
        <v>7</v>
      </c>
      <c r="M390" s="41">
        <v>7</v>
      </c>
      <c r="N390" s="41">
        <v>7</v>
      </c>
      <c r="O390" s="66" t="s">
        <v>367</v>
      </c>
      <c r="P390" s="73" t="s">
        <v>405</v>
      </c>
      <c r="Q390" s="1"/>
      <c r="R390" s="73"/>
      <c r="S390" s="73"/>
      <c r="T390" s="73"/>
    </row>
    <row r="391" spans="1:20" ht="27" hidden="1" x14ac:dyDescent="0.25">
      <c r="A391" s="381"/>
      <c r="B391" s="381"/>
      <c r="C391" s="381"/>
      <c r="D391" s="381"/>
      <c r="E391" s="381"/>
      <c r="F391" s="381"/>
      <c r="G391" s="15" t="s">
        <v>406</v>
      </c>
      <c r="H391" s="59" t="s">
        <v>14</v>
      </c>
      <c r="I391" s="59">
        <v>200</v>
      </c>
      <c r="J391" s="58" t="s">
        <v>20</v>
      </c>
      <c r="K391" s="41">
        <v>40</v>
      </c>
      <c r="L391" s="41">
        <v>55</v>
      </c>
      <c r="M391" s="41">
        <v>55</v>
      </c>
      <c r="N391" s="41">
        <v>50</v>
      </c>
      <c r="O391" s="66" t="s">
        <v>367</v>
      </c>
      <c r="P391" s="73"/>
      <c r="Q391" s="1"/>
      <c r="R391" s="73"/>
      <c r="S391" s="73"/>
      <c r="T391" s="73"/>
    </row>
    <row r="392" spans="1:20" ht="60" hidden="1" x14ac:dyDescent="0.25">
      <c r="A392" s="44">
        <v>4</v>
      </c>
      <c r="B392" s="44" t="s">
        <v>247</v>
      </c>
      <c r="C392" s="44">
        <v>16</v>
      </c>
      <c r="D392" s="44" t="s">
        <v>363</v>
      </c>
      <c r="E392" s="44" t="s">
        <v>394</v>
      </c>
      <c r="F392" s="44" t="s">
        <v>407</v>
      </c>
      <c r="G392" s="35" t="s">
        <v>408</v>
      </c>
      <c r="H392" s="46" t="s">
        <v>14</v>
      </c>
      <c r="I392" s="59">
        <v>1</v>
      </c>
      <c r="J392" s="46" t="s">
        <v>20</v>
      </c>
      <c r="K392" s="41">
        <v>0.1</v>
      </c>
      <c r="L392" s="41">
        <v>0.2</v>
      </c>
      <c r="M392" s="41">
        <v>0.2</v>
      </c>
      <c r="N392" s="41">
        <v>0.5</v>
      </c>
      <c r="O392" s="66" t="s">
        <v>367</v>
      </c>
      <c r="P392" s="73"/>
      <c r="Q392" s="1"/>
      <c r="R392" s="73"/>
      <c r="S392" s="73"/>
      <c r="T392" s="73"/>
    </row>
    <row r="393" spans="1:20" ht="27" hidden="1" x14ac:dyDescent="0.25">
      <c r="A393" s="381">
        <v>4</v>
      </c>
      <c r="B393" s="381" t="s">
        <v>247</v>
      </c>
      <c r="C393" s="381">
        <v>16</v>
      </c>
      <c r="D393" s="381" t="s">
        <v>363</v>
      </c>
      <c r="E393" s="381" t="s">
        <v>409</v>
      </c>
      <c r="F393" s="388" t="s">
        <v>410</v>
      </c>
      <c r="G393" s="8" t="s">
        <v>411</v>
      </c>
      <c r="H393" s="46" t="s">
        <v>14</v>
      </c>
      <c r="I393" s="59">
        <v>100</v>
      </c>
      <c r="J393" s="46" t="s">
        <v>20</v>
      </c>
      <c r="K393" s="9">
        <v>15</v>
      </c>
      <c r="L393" s="9">
        <v>25</v>
      </c>
      <c r="M393" s="9">
        <v>30</v>
      </c>
      <c r="N393" s="37">
        <v>30</v>
      </c>
      <c r="O393" s="66" t="s">
        <v>367</v>
      </c>
      <c r="P393" s="73"/>
      <c r="Q393" s="1"/>
      <c r="R393" s="73"/>
      <c r="S393" s="73"/>
      <c r="T393" s="73"/>
    </row>
    <row r="394" spans="1:20" ht="45" hidden="1" x14ac:dyDescent="0.25">
      <c r="A394" s="381"/>
      <c r="B394" s="381"/>
      <c r="C394" s="381"/>
      <c r="D394" s="381"/>
      <c r="E394" s="381"/>
      <c r="F394" s="388"/>
      <c r="G394" s="26" t="s">
        <v>412</v>
      </c>
      <c r="H394" s="58" t="s">
        <v>14</v>
      </c>
      <c r="I394" s="59">
        <v>2700</v>
      </c>
      <c r="J394" s="58" t="s">
        <v>37</v>
      </c>
      <c r="K394" s="9">
        <v>400</v>
      </c>
      <c r="L394" s="9">
        <v>800</v>
      </c>
      <c r="M394" s="9">
        <v>800</v>
      </c>
      <c r="N394" s="9">
        <v>700</v>
      </c>
      <c r="O394" s="66" t="s">
        <v>367</v>
      </c>
      <c r="P394" s="73"/>
      <c r="Q394" s="1"/>
      <c r="R394" s="73"/>
      <c r="S394" s="73"/>
      <c r="T394" s="73"/>
    </row>
    <row r="395" spans="1:20" ht="25.5" hidden="1" x14ac:dyDescent="0.25">
      <c r="A395" s="381"/>
      <c r="B395" s="381"/>
      <c r="C395" s="381"/>
      <c r="D395" s="381"/>
      <c r="E395" s="381"/>
      <c r="F395" s="388"/>
      <c r="G395" s="8" t="s">
        <v>413</v>
      </c>
      <c r="H395" s="46" t="s">
        <v>14</v>
      </c>
      <c r="I395" s="59">
        <v>450</v>
      </c>
      <c r="J395" s="46" t="s">
        <v>15</v>
      </c>
      <c r="K395" s="9">
        <v>450</v>
      </c>
      <c r="L395" s="9">
        <v>450</v>
      </c>
      <c r="M395" s="9">
        <v>450</v>
      </c>
      <c r="N395" s="9">
        <v>450</v>
      </c>
      <c r="O395" s="66" t="s">
        <v>367</v>
      </c>
      <c r="P395" s="73"/>
      <c r="Q395" s="1"/>
      <c r="R395" s="73"/>
      <c r="S395" s="73"/>
      <c r="T395" s="73"/>
    </row>
    <row r="396" spans="1:20" ht="25.5" hidden="1" x14ac:dyDescent="0.25">
      <c r="A396" s="381"/>
      <c r="B396" s="381"/>
      <c r="C396" s="381"/>
      <c r="D396" s="381"/>
      <c r="E396" s="381"/>
      <c r="F396" s="388"/>
      <c r="G396" s="8" t="s">
        <v>414</v>
      </c>
      <c r="H396" s="46" t="s">
        <v>14</v>
      </c>
      <c r="I396" s="59">
        <v>250</v>
      </c>
      <c r="J396" s="46" t="s">
        <v>15</v>
      </c>
      <c r="K396" s="9">
        <v>250</v>
      </c>
      <c r="L396" s="9">
        <v>250</v>
      </c>
      <c r="M396" s="9">
        <v>250</v>
      </c>
      <c r="N396" s="9">
        <v>250</v>
      </c>
      <c r="O396" s="66" t="s">
        <v>367</v>
      </c>
      <c r="P396" s="73"/>
      <c r="Q396" s="1"/>
      <c r="R396" s="73"/>
      <c r="S396" s="73"/>
      <c r="T396" s="73"/>
    </row>
    <row r="397" spans="1:20" ht="27" hidden="1" x14ac:dyDescent="0.25">
      <c r="A397" s="381"/>
      <c r="B397" s="381"/>
      <c r="C397" s="381"/>
      <c r="D397" s="381"/>
      <c r="E397" s="381"/>
      <c r="F397" s="388"/>
      <c r="G397" s="8" t="s">
        <v>415</v>
      </c>
      <c r="H397" s="46" t="s">
        <v>14</v>
      </c>
      <c r="I397" s="59" t="s">
        <v>416</v>
      </c>
      <c r="J397" s="46" t="s">
        <v>20</v>
      </c>
      <c r="K397" s="9">
        <v>10</v>
      </c>
      <c r="L397" s="9">
        <v>30</v>
      </c>
      <c r="M397" s="9">
        <v>30</v>
      </c>
      <c r="N397" s="9">
        <v>35</v>
      </c>
      <c r="O397" s="66" t="s">
        <v>367</v>
      </c>
      <c r="P397" s="73"/>
      <c r="Q397" s="1"/>
      <c r="R397" s="73"/>
      <c r="S397" s="73"/>
      <c r="T397" s="73"/>
    </row>
    <row r="398" spans="1:20" ht="25.5" hidden="1" x14ac:dyDescent="0.25">
      <c r="A398" s="381"/>
      <c r="B398" s="381"/>
      <c r="C398" s="381"/>
      <c r="D398" s="381"/>
      <c r="E398" s="381"/>
      <c r="F398" s="388"/>
      <c r="G398" s="8" t="s">
        <v>417</v>
      </c>
      <c r="H398" s="46" t="s">
        <v>14</v>
      </c>
      <c r="I398" s="59">
        <v>2</v>
      </c>
      <c r="J398" s="46" t="s">
        <v>15</v>
      </c>
      <c r="K398" s="9">
        <v>2</v>
      </c>
      <c r="L398" s="9">
        <v>2</v>
      </c>
      <c r="M398" s="9">
        <v>2</v>
      </c>
      <c r="N398" s="9">
        <v>2</v>
      </c>
      <c r="O398" s="66" t="s">
        <v>367</v>
      </c>
      <c r="P398" s="73"/>
      <c r="Q398" s="1"/>
      <c r="R398" s="73"/>
      <c r="S398" s="73"/>
      <c r="T398" s="73"/>
    </row>
    <row r="399" spans="1:20" ht="27" hidden="1" x14ac:dyDescent="0.25">
      <c r="A399" s="381"/>
      <c r="B399" s="381"/>
      <c r="C399" s="381"/>
      <c r="D399" s="381"/>
      <c r="E399" s="381"/>
      <c r="F399" s="388"/>
      <c r="G399" s="5" t="s">
        <v>418</v>
      </c>
      <c r="H399" s="58" t="s">
        <v>14</v>
      </c>
      <c r="I399" s="59">
        <v>10</v>
      </c>
      <c r="J399" s="58" t="s">
        <v>20</v>
      </c>
      <c r="K399" s="9">
        <v>2</v>
      </c>
      <c r="L399" s="9">
        <v>2</v>
      </c>
      <c r="M399" s="9">
        <v>3</v>
      </c>
      <c r="N399" s="9">
        <v>3</v>
      </c>
      <c r="O399" s="66" t="s">
        <v>367</v>
      </c>
      <c r="P399" s="73"/>
      <c r="Q399" s="1"/>
      <c r="R399" s="73"/>
      <c r="S399" s="73"/>
      <c r="T399" s="73"/>
    </row>
    <row r="400" spans="1:20" ht="24.95" hidden="1" customHeight="1" x14ac:dyDescent="0.25">
      <c r="A400" s="381">
        <v>4</v>
      </c>
      <c r="B400" s="381" t="s">
        <v>247</v>
      </c>
      <c r="C400" s="381">
        <v>17</v>
      </c>
      <c r="D400" s="381" t="s">
        <v>419</v>
      </c>
      <c r="E400" s="381" t="s">
        <v>420</v>
      </c>
      <c r="F400" s="411" t="s">
        <v>421</v>
      </c>
      <c r="G400" s="8" t="s">
        <v>422</v>
      </c>
      <c r="H400" s="46" t="s">
        <v>23</v>
      </c>
      <c r="I400" s="59">
        <v>100</v>
      </c>
      <c r="J400" s="46" t="s">
        <v>15</v>
      </c>
      <c r="K400" s="250">
        <v>100</v>
      </c>
      <c r="L400" s="250">
        <v>100</v>
      </c>
      <c r="M400" s="250">
        <v>100</v>
      </c>
      <c r="N400" s="250">
        <v>100</v>
      </c>
      <c r="O400" s="151" t="s">
        <v>423</v>
      </c>
      <c r="P400" s="242" t="s">
        <v>1190</v>
      </c>
      <c r="Q400" s="251">
        <v>230000000</v>
      </c>
      <c r="R400" s="413" t="s">
        <v>1191</v>
      </c>
      <c r="S400" s="73" t="s">
        <v>1192</v>
      </c>
      <c r="T400" s="73">
        <v>230000000</v>
      </c>
    </row>
    <row r="401" spans="1:20" ht="24.95" hidden="1" customHeight="1" x14ac:dyDescent="0.25">
      <c r="A401" s="381"/>
      <c r="B401" s="381"/>
      <c r="C401" s="381"/>
      <c r="D401" s="381"/>
      <c r="E401" s="381"/>
      <c r="F401" s="411"/>
      <c r="G401" s="8" t="s">
        <v>422</v>
      </c>
      <c r="H401" s="46" t="s">
        <v>23</v>
      </c>
      <c r="I401" s="59">
        <v>100</v>
      </c>
      <c r="J401" s="46" t="s">
        <v>15</v>
      </c>
      <c r="K401" s="250">
        <v>100</v>
      </c>
      <c r="L401" s="250">
        <v>100</v>
      </c>
      <c r="M401" s="250">
        <v>100</v>
      </c>
      <c r="N401" s="250">
        <v>100</v>
      </c>
      <c r="O401" s="151" t="s">
        <v>423</v>
      </c>
      <c r="P401" s="242" t="s">
        <v>1193</v>
      </c>
      <c r="Q401" s="251">
        <v>721893863</v>
      </c>
      <c r="R401" s="413"/>
      <c r="S401" s="73" t="s">
        <v>1194</v>
      </c>
      <c r="T401" s="73">
        <v>1991679975</v>
      </c>
    </row>
    <row r="402" spans="1:20" ht="27" hidden="1" x14ac:dyDescent="0.25">
      <c r="A402" s="381"/>
      <c r="B402" s="381"/>
      <c r="C402" s="381"/>
      <c r="D402" s="381"/>
      <c r="E402" s="381"/>
      <c r="F402" s="411"/>
      <c r="G402" s="8" t="s">
        <v>424</v>
      </c>
      <c r="H402" s="46" t="s">
        <v>23</v>
      </c>
      <c r="I402" s="59">
        <v>35</v>
      </c>
      <c r="J402" s="46" t="s">
        <v>20</v>
      </c>
      <c r="K402" s="250">
        <v>0</v>
      </c>
      <c r="L402" s="250">
        <v>20</v>
      </c>
      <c r="M402" s="250">
        <v>15</v>
      </c>
      <c r="N402" s="250">
        <v>0</v>
      </c>
      <c r="O402" s="151" t="s">
        <v>423</v>
      </c>
      <c r="P402" s="242" t="s">
        <v>1195</v>
      </c>
      <c r="Q402" s="1">
        <v>0</v>
      </c>
      <c r="R402" s="73"/>
      <c r="S402" s="73"/>
      <c r="T402" s="73"/>
    </row>
    <row r="403" spans="1:20" ht="27" hidden="1" x14ac:dyDescent="0.25">
      <c r="A403" s="381"/>
      <c r="B403" s="381"/>
      <c r="C403" s="381"/>
      <c r="D403" s="381"/>
      <c r="E403" s="381"/>
      <c r="F403" s="411"/>
      <c r="G403" s="8" t="s">
        <v>425</v>
      </c>
      <c r="H403" s="46" t="s">
        <v>23</v>
      </c>
      <c r="I403" s="59">
        <v>30</v>
      </c>
      <c r="J403" s="46" t="s">
        <v>20</v>
      </c>
      <c r="K403" s="250">
        <v>0</v>
      </c>
      <c r="L403" s="250">
        <v>0</v>
      </c>
      <c r="M403" s="250">
        <v>15</v>
      </c>
      <c r="N403" s="250">
        <v>15</v>
      </c>
      <c r="O403" s="151" t="s">
        <v>423</v>
      </c>
      <c r="P403" s="73" t="s">
        <v>1196</v>
      </c>
      <c r="Q403" s="1">
        <v>0</v>
      </c>
      <c r="R403" s="73"/>
      <c r="S403" s="73"/>
      <c r="T403" s="73"/>
    </row>
    <row r="404" spans="1:20" ht="27" hidden="1" customHeight="1" x14ac:dyDescent="0.25">
      <c r="A404" s="381"/>
      <c r="B404" s="381"/>
      <c r="C404" s="381"/>
      <c r="D404" s="381"/>
      <c r="E404" s="381"/>
      <c r="F404" s="411"/>
      <c r="G404" s="394" t="s">
        <v>426</v>
      </c>
      <c r="H404" s="415" t="s">
        <v>23</v>
      </c>
      <c r="I404" s="415">
        <v>100</v>
      </c>
      <c r="J404" s="415" t="s">
        <v>15</v>
      </c>
      <c r="K404" s="416">
        <v>100</v>
      </c>
      <c r="L404" s="416">
        <v>100</v>
      </c>
      <c r="M404" s="416">
        <v>100</v>
      </c>
      <c r="N404" s="416">
        <v>100</v>
      </c>
      <c r="O404" s="151" t="s">
        <v>423</v>
      </c>
      <c r="P404" s="375" t="s">
        <v>1197</v>
      </c>
      <c r="Q404" s="412">
        <v>1088964362</v>
      </c>
      <c r="R404" s="413" t="s">
        <v>1191</v>
      </c>
      <c r="S404" s="73" t="s">
        <v>1198</v>
      </c>
      <c r="T404" s="252">
        <v>6896694</v>
      </c>
    </row>
    <row r="405" spans="1:20" ht="20.25" hidden="1" customHeight="1" x14ac:dyDescent="0.25">
      <c r="A405" s="381"/>
      <c r="B405" s="381"/>
      <c r="C405" s="381"/>
      <c r="D405" s="381"/>
      <c r="E405" s="381"/>
      <c r="F405" s="411"/>
      <c r="G405" s="394"/>
      <c r="H405" s="415"/>
      <c r="I405" s="415"/>
      <c r="J405" s="415"/>
      <c r="K405" s="416"/>
      <c r="L405" s="416"/>
      <c r="M405" s="416"/>
      <c r="N405" s="416"/>
      <c r="O405" s="151" t="s">
        <v>423</v>
      </c>
      <c r="P405" s="375"/>
      <c r="Q405" s="412"/>
      <c r="R405" s="413"/>
      <c r="S405" s="253" t="s">
        <v>1199</v>
      </c>
      <c r="T405" s="254">
        <v>632867771</v>
      </c>
    </row>
    <row r="406" spans="1:20" ht="17.25" hidden="1" customHeight="1" x14ac:dyDescent="0.25">
      <c r="A406" s="381"/>
      <c r="B406" s="381"/>
      <c r="C406" s="381"/>
      <c r="D406" s="381"/>
      <c r="E406" s="381"/>
      <c r="F406" s="411"/>
      <c r="G406" s="394"/>
      <c r="H406" s="415"/>
      <c r="I406" s="415"/>
      <c r="J406" s="415"/>
      <c r="K406" s="416"/>
      <c r="L406" s="416"/>
      <c r="M406" s="416"/>
      <c r="N406" s="416"/>
      <c r="O406" s="151" t="s">
        <v>423</v>
      </c>
      <c r="P406" s="375"/>
      <c r="Q406" s="412"/>
      <c r="R406" s="413"/>
      <c r="S406" s="73" t="s">
        <v>1200</v>
      </c>
      <c r="T406" s="252">
        <v>449199897</v>
      </c>
    </row>
    <row r="407" spans="1:20" ht="25.5" hidden="1" x14ac:dyDescent="0.25">
      <c r="A407" s="381"/>
      <c r="B407" s="381"/>
      <c r="C407" s="381"/>
      <c r="D407" s="381"/>
      <c r="E407" s="381"/>
      <c r="F407" s="411"/>
      <c r="G407" s="8" t="s">
        <v>427</v>
      </c>
      <c r="H407" s="46" t="s">
        <v>333</v>
      </c>
      <c r="I407" s="59">
        <v>12</v>
      </c>
      <c r="J407" s="46" t="s">
        <v>15</v>
      </c>
      <c r="K407" s="250">
        <v>12</v>
      </c>
      <c r="L407" s="250">
        <v>12</v>
      </c>
      <c r="M407" s="250">
        <v>12</v>
      </c>
      <c r="N407" s="250">
        <v>12</v>
      </c>
      <c r="O407" s="151" t="s">
        <v>423</v>
      </c>
      <c r="P407" s="242" t="s">
        <v>1201</v>
      </c>
      <c r="Q407" s="1">
        <v>0</v>
      </c>
      <c r="R407" s="73"/>
      <c r="S407" s="73"/>
      <c r="T407" s="73"/>
    </row>
    <row r="408" spans="1:20" ht="27" hidden="1" x14ac:dyDescent="0.25">
      <c r="A408" s="381"/>
      <c r="B408" s="381"/>
      <c r="C408" s="381"/>
      <c r="D408" s="381"/>
      <c r="E408" s="381"/>
      <c r="F408" s="411"/>
      <c r="G408" s="8" t="s">
        <v>428</v>
      </c>
      <c r="H408" s="46" t="s">
        <v>333</v>
      </c>
      <c r="I408" s="59">
        <v>23</v>
      </c>
      <c r="J408" s="46" t="s">
        <v>20</v>
      </c>
      <c r="K408" s="250">
        <v>23</v>
      </c>
      <c r="L408" s="250">
        <v>0</v>
      </c>
      <c r="M408" s="250">
        <v>0</v>
      </c>
      <c r="N408" s="250">
        <v>0</v>
      </c>
      <c r="O408" s="151" t="s">
        <v>423</v>
      </c>
      <c r="P408" s="242" t="s">
        <v>1202</v>
      </c>
      <c r="Q408" s="255">
        <v>361969860</v>
      </c>
      <c r="R408" s="375" t="s">
        <v>1191</v>
      </c>
      <c r="S408" s="391" t="s">
        <v>1203</v>
      </c>
      <c r="T408" s="414">
        <v>548319623</v>
      </c>
    </row>
    <row r="409" spans="1:20" ht="38.25" hidden="1" x14ac:dyDescent="0.25">
      <c r="A409" s="381"/>
      <c r="B409" s="381"/>
      <c r="C409" s="381"/>
      <c r="D409" s="381"/>
      <c r="E409" s="381"/>
      <c r="F409" s="411"/>
      <c r="G409" s="8" t="s">
        <v>431</v>
      </c>
      <c r="H409" s="46" t="s">
        <v>23</v>
      </c>
      <c r="I409" s="59">
        <v>20</v>
      </c>
      <c r="J409" s="46" t="s">
        <v>37</v>
      </c>
      <c r="K409" s="250">
        <v>5</v>
      </c>
      <c r="L409" s="250">
        <v>5</v>
      </c>
      <c r="M409" s="250">
        <v>5</v>
      </c>
      <c r="N409" s="250">
        <v>5</v>
      </c>
      <c r="O409" s="151" t="s">
        <v>423</v>
      </c>
      <c r="P409" s="242" t="s">
        <v>1204</v>
      </c>
      <c r="Q409" s="255">
        <f>119821509+58528254+8000000</f>
        <v>186349763</v>
      </c>
      <c r="R409" s="375"/>
      <c r="S409" s="391"/>
      <c r="T409" s="414"/>
    </row>
    <row r="410" spans="1:20" ht="27" hidden="1" x14ac:dyDescent="0.25">
      <c r="A410" s="381"/>
      <c r="B410" s="381"/>
      <c r="C410" s="381"/>
      <c r="D410" s="381"/>
      <c r="E410" s="381"/>
      <c r="F410" s="411"/>
      <c r="G410" s="8" t="s">
        <v>429</v>
      </c>
      <c r="H410" s="46" t="s">
        <v>14</v>
      </c>
      <c r="I410" s="59">
        <v>10</v>
      </c>
      <c r="J410" s="46" t="s">
        <v>20</v>
      </c>
      <c r="K410" s="250">
        <v>10</v>
      </c>
      <c r="L410" s="250">
        <v>0</v>
      </c>
      <c r="M410" s="250">
        <v>0</v>
      </c>
      <c r="N410" s="250">
        <v>0</v>
      </c>
      <c r="O410" s="151" t="s">
        <v>423</v>
      </c>
      <c r="P410" s="242" t="s">
        <v>1205</v>
      </c>
      <c r="Q410" s="1">
        <v>0</v>
      </c>
      <c r="R410" s="73"/>
      <c r="S410" s="73"/>
      <c r="T410" s="73"/>
    </row>
    <row r="411" spans="1:20" ht="27" hidden="1" x14ac:dyDescent="0.25">
      <c r="A411" s="381"/>
      <c r="B411" s="381"/>
      <c r="C411" s="381"/>
      <c r="D411" s="381"/>
      <c r="E411" s="381"/>
      <c r="F411" s="411"/>
      <c r="G411" s="8" t="s">
        <v>430</v>
      </c>
      <c r="H411" s="46" t="s">
        <v>23</v>
      </c>
      <c r="I411" s="59">
        <v>100</v>
      </c>
      <c r="J411" s="46" t="s">
        <v>20</v>
      </c>
      <c r="K411" s="250">
        <v>25</v>
      </c>
      <c r="L411" s="250">
        <v>25</v>
      </c>
      <c r="M411" s="250">
        <v>25</v>
      </c>
      <c r="N411" s="250">
        <v>25</v>
      </c>
      <c r="O411" s="151" t="s">
        <v>423</v>
      </c>
      <c r="P411" s="242" t="s">
        <v>1206</v>
      </c>
      <c r="Q411" s="1">
        <v>0</v>
      </c>
      <c r="R411" s="73"/>
      <c r="S411" s="73"/>
      <c r="T411" s="73"/>
    </row>
    <row r="412" spans="1:20" ht="27" hidden="1" x14ac:dyDescent="0.25">
      <c r="A412" s="381"/>
      <c r="B412" s="381"/>
      <c r="C412" s="381"/>
      <c r="D412" s="381"/>
      <c r="E412" s="381"/>
      <c r="F412" s="411"/>
      <c r="G412" s="8" t="s">
        <v>432</v>
      </c>
      <c r="H412" s="46" t="s">
        <v>433</v>
      </c>
      <c r="I412" s="59">
        <v>30</v>
      </c>
      <c r="J412" s="46" t="s">
        <v>20</v>
      </c>
      <c r="K412" s="250">
        <v>0</v>
      </c>
      <c r="L412" s="250">
        <v>10</v>
      </c>
      <c r="M412" s="250">
        <v>10</v>
      </c>
      <c r="N412" s="250">
        <v>10</v>
      </c>
      <c r="O412" s="151" t="s">
        <v>423</v>
      </c>
      <c r="P412" s="242" t="s">
        <v>1207</v>
      </c>
      <c r="Q412" s="1">
        <v>0</v>
      </c>
      <c r="R412" s="73"/>
      <c r="S412" s="73"/>
      <c r="T412" s="73"/>
    </row>
    <row r="413" spans="1:20" ht="60" hidden="1" x14ac:dyDescent="0.25">
      <c r="A413" s="3">
        <v>4</v>
      </c>
      <c r="B413" s="44" t="s">
        <v>247</v>
      </c>
      <c r="C413" s="44">
        <v>17</v>
      </c>
      <c r="D413" s="44" t="s">
        <v>419</v>
      </c>
      <c r="E413" s="44" t="s">
        <v>420</v>
      </c>
      <c r="F413" s="256" t="s">
        <v>434</v>
      </c>
      <c r="G413" s="8" t="s">
        <v>435</v>
      </c>
      <c r="H413" s="46" t="s">
        <v>433</v>
      </c>
      <c r="I413" s="59">
        <v>100</v>
      </c>
      <c r="J413" s="46" t="s">
        <v>20</v>
      </c>
      <c r="K413" s="257">
        <v>25</v>
      </c>
      <c r="L413" s="257">
        <v>25</v>
      </c>
      <c r="M413" s="257">
        <v>25</v>
      </c>
      <c r="N413" s="257">
        <v>25</v>
      </c>
      <c r="O413" s="151" t="s">
        <v>423</v>
      </c>
      <c r="P413" s="73"/>
      <c r="Q413" s="1"/>
      <c r="R413" s="73"/>
      <c r="S413" s="73"/>
      <c r="T413" s="73"/>
    </row>
    <row r="414" spans="1:20" ht="24" hidden="1" customHeight="1" x14ac:dyDescent="0.25">
      <c r="A414" s="381">
        <v>4</v>
      </c>
      <c r="B414" s="381" t="s">
        <v>247</v>
      </c>
      <c r="C414" s="381">
        <v>17</v>
      </c>
      <c r="D414" s="381" t="s">
        <v>419</v>
      </c>
      <c r="E414" s="381" t="s">
        <v>436</v>
      </c>
      <c r="F414" s="411" t="s">
        <v>437</v>
      </c>
      <c r="G414" s="8" t="s">
        <v>438</v>
      </c>
      <c r="H414" s="46" t="s">
        <v>14</v>
      </c>
      <c r="I414" s="59">
        <v>1</v>
      </c>
      <c r="J414" s="46" t="s">
        <v>20</v>
      </c>
      <c r="K414" s="258">
        <v>0</v>
      </c>
      <c r="L414" s="258">
        <v>1</v>
      </c>
      <c r="M414" s="258">
        <v>0</v>
      </c>
      <c r="N414" s="258">
        <v>0</v>
      </c>
      <c r="O414" s="151" t="s">
        <v>423</v>
      </c>
      <c r="P414" s="73"/>
      <c r="Q414" s="1"/>
      <c r="R414" s="73"/>
      <c r="S414" s="73"/>
      <c r="T414" s="73"/>
    </row>
    <row r="415" spans="1:20" ht="27" hidden="1" x14ac:dyDescent="0.25">
      <c r="A415" s="381"/>
      <c r="B415" s="381"/>
      <c r="C415" s="381"/>
      <c r="D415" s="381"/>
      <c r="E415" s="381"/>
      <c r="F415" s="411"/>
      <c r="G415" s="8" t="s">
        <v>439</v>
      </c>
      <c r="H415" s="46" t="s">
        <v>14</v>
      </c>
      <c r="I415" s="59">
        <v>5</v>
      </c>
      <c r="J415" s="46" t="s">
        <v>20</v>
      </c>
      <c r="K415" s="258">
        <v>0</v>
      </c>
      <c r="L415" s="258">
        <v>2</v>
      </c>
      <c r="M415" s="258">
        <v>3</v>
      </c>
      <c r="N415" s="258">
        <v>0</v>
      </c>
      <c r="O415" s="151" t="s">
        <v>423</v>
      </c>
      <c r="P415" s="73"/>
      <c r="Q415" s="1"/>
      <c r="R415" s="73"/>
      <c r="S415" s="73"/>
      <c r="T415" s="73"/>
    </row>
    <row r="416" spans="1:20" ht="38.25" hidden="1" x14ac:dyDescent="0.25">
      <c r="A416" s="381"/>
      <c r="B416" s="381"/>
      <c r="C416" s="381"/>
      <c r="D416" s="381"/>
      <c r="E416" s="381"/>
      <c r="F416" s="411"/>
      <c r="G416" s="8" t="s">
        <v>440</v>
      </c>
      <c r="H416" s="46" t="s">
        <v>23</v>
      </c>
      <c r="I416" s="59">
        <v>50</v>
      </c>
      <c r="J416" s="46" t="s">
        <v>20</v>
      </c>
      <c r="K416" s="258">
        <v>5</v>
      </c>
      <c r="L416" s="258">
        <v>15</v>
      </c>
      <c r="M416" s="258">
        <v>15</v>
      </c>
      <c r="N416" s="258">
        <v>15</v>
      </c>
      <c r="O416" s="151" t="s">
        <v>423</v>
      </c>
      <c r="P416" s="73"/>
      <c r="Q416" s="1"/>
      <c r="R416" s="73"/>
      <c r="S416" s="73"/>
      <c r="T416" s="73"/>
    </row>
    <row r="417" spans="1:20" ht="38.25" hidden="1" x14ac:dyDescent="0.25">
      <c r="A417" s="381"/>
      <c r="B417" s="381"/>
      <c r="C417" s="381"/>
      <c r="D417" s="381"/>
      <c r="E417" s="381"/>
      <c r="F417" s="411"/>
      <c r="G417" s="8" t="s">
        <v>441</v>
      </c>
      <c r="H417" s="46" t="s">
        <v>23</v>
      </c>
      <c r="I417" s="59">
        <v>100</v>
      </c>
      <c r="J417" s="46" t="s">
        <v>20</v>
      </c>
      <c r="K417" s="258">
        <v>5</v>
      </c>
      <c r="L417" s="258">
        <v>25</v>
      </c>
      <c r="M417" s="258">
        <v>40</v>
      </c>
      <c r="N417" s="258">
        <v>30</v>
      </c>
      <c r="O417" s="151" t="s">
        <v>423</v>
      </c>
      <c r="P417" s="73"/>
      <c r="Q417" s="1"/>
      <c r="R417" s="73"/>
      <c r="S417" s="73"/>
      <c r="T417" s="73"/>
    </row>
    <row r="418" spans="1:20" ht="27" hidden="1" x14ac:dyDescent="0.25">
      <c r="A418" s="381"/>
      <c r="B418" s="381"/>
      <c r="C418" s="381"/>
      <c r="D418" s="381"/>
      <c r="E418" s="381"/>
      <c r="F418" s="411"/>
      <c r="G418" s="8" t="s">
        <v>442</v>
      </c>
      <c r="H418" s="46" t="s">
        <v>23</v>
      </c>
      <c r="I418" s="59">
        <v>20</v>
      </c>
      <c r="J418" s="46" t="s">
        <v>20</v>
      </c>
      <c r="K418" s="258">
        <v>0</v>
      </c>
      <c r="L418" s="258">
        <v>10</v>
      </c>
      <c r="M418" s="258">
        <v>10</v>
      </c>
      <c r="N418" s="258">
        <v>0</v>
      </c>
      <c r="O418" s="151" t="s">
        <v>423</v>
      </c>
      <c r="P418" s="73"/>
      <c r="Q418" s="1"/>
      <c r="R418" s="73"/>
      <c r="S418" s="73"/>
      <c r="T418" s="73"/>
    </row>
    <row r="419" spans="1:20" ht="27" hidden="1" x14ac:dyDescent="0.25">
      <c r="A419" s="381"/>
      <c r="B419" s="381"/>
      <c r="C419" s="381"/>
      <c r="D419" s="381"/>
      <c r="E419" s="381"/>
      <c r="F419" s="411"/>
      <c r="G419" s="8" t="s">
        <v>443</v>
      </c>
      <c r="H419" s="46" t="s">
        <v>23</v>
      </c>
      <c r="I419" s="59">
        <v>100</v>
      </c>
      <c r="J419" s="46" t="s">
        <v>37</v>
      </c>
      <c r="K419" s="258">
        <v>25</v>
      </c>
      <c r="L419" s="258">
        <v>25</v>
      </c>
      <c r="M419" s="258">
        <v>25</v>
      </c>
      <c r="N419" s="258">
        <v>25</v>
      </c>
      <c r="O419" s="151" t="s">
        <v>423</v>
      </c>
      <c r="P419" s="73"/>
      <c r="Q419" s="1"/>
      <c r="R419" s="73"/>
      <c r="S419" s="73"/>
      <c r="T419" s="73"/>
    </row>
    <row r="420" spans="1:20" ht="27" hidden="1" x14ac:dyDescent="0.25">
      <c r="A420" s="381"/>
      <c r="B420" s="381"/>
      <c r="C420" s="381"/>
      <c r="D420" s="381"/>
      <c r="E420" s="381"/>
      <c r="F420" s="411"/>
      <c r="G420" s="8" t="s">
        <v>444</v>
      </c>
      <c r="H420" s="46" t="s">
        <v>23</v>
      </c>
      <c r="I420" s="59">
        <v>25</v>
      </c>
      <c r="J420" s="46" t="s">
        <v>37</v>
      </c>
      <c r="K420" s="258">
        <v>4</v>
      </c>
      <c r="L420" s="258">
        <v>7</v>
      </c>
      <c r="M420" s="258">
        <v>7</v>
      </c>
      <c r="N420" s="258">
        <v>7</v>
      </c>
      <c r="O420" s="151" t="s">
        <v>423</v>
      </c>
      <c r="P420" s="73"/>
      <c r="Q420" s="1"/>
      <c r="R420" s="73"/>
      <c r="S420" s="73"/>
      <c r="T420" s="73"/>
    </row>
    <row r="421" spans="1:20" ht="27" hidden="1" x14ac:dyDescent="0.25">
      <c r="A421" s="381"/>
      <c r="B421" s="381"/>
      <c r="C421" s="381"/>
      <c r="D421" s="381"/>
      <c r="E421" s="381"/>
      <c r="F421" s="411"/>
      <c r="G421" s="8" t="s">
        <v>445</v>
      </c>
      <c r="H421" s="46" t="s">
        <v>23</v>
      </c>
      <c r="I421" s="59">
        <v>100</v>
      </c>
      <c r="J421" s="46" t="s">
        <v>37</v>
      </c>
      <c r="K421" s="258">
        <v>25</v>
      </c>
      <c r="L421" s="258">
        <v>25</v>
      </c>
      <c r="M421" s="258">
        <v>25</v>
      </c>
      <c r="N421" s="258">
        <v>25</v>
      </c>
      <c r="O421" s="151" t="s">
        <v>423</v>
      </c>
      <c r="P421" s="73"/>
      <c r="Q421" s="1"/>
      <c r="R421" s="73"/>
      <c r="S421" s="73"/>
      <c r="T421" s="73"/>
    </row>
    <row r="422" spans="1:20" ht="27" hidden="1" x14ac:dyDescent="0.25">
      <c r="A422" s="381"/>
      <c r="B422" s="381"/>
      <c r="C422" s="381"/>
      <c r="D422" s="381"/>
      <c r="E422" s="381"/>
      <c r="F422" s="411"/>
      <c r="G422" s="8" t="s">
        <v>446</v>
      </c>
      <c r="H422" s="46" t="s">
        <v>23</v>
      </c>
      <c r="I422" s="59">
        <v>42</v>
      </c>
      <c r="J422" s="46" t="s">
        <v>20</v>
      </c>
      <c r="K422" s="258">
        <v>15</v>
      </c>
      <c r="L422" s="258">
        <v>7</v>
      </c>
      <c r="M422" s="258">
        <v>7</v>
      </c>
      <c r="N422" s="258">
        <v>13</v>
      </c>
      <c r="O422" s="151" t="s">
        <v>423</v>
      </c>
      <c r="P422" s="73"/>
      <c r="Q422" s="1"/>
      <c r="R422" s="73"/>
      <c r="S422" s="73"/>
      <c r="T422" s="73"/>
    </row>
    <row r="423" spans="1:20" ht="27" hidden="1" x14ac:dyDescent="0.25">
      <c r="A423" s="381"/>
      <c r="B423" s="381"/>
      <c r="C423" s="381"/>
      <c r="D423" s="381"/>
      <c r="E423" s="381"/>
      <c r="F423" s="411"/>
      <c r="G423" s="5" t="s">
        <v>447</v>
      </c>
      <c r="H423" s="46" t="s">
        <v>23</v>
      </c>
      <c r="I423" s="59">
        <v>75</v>
      </c>
      <c r="J423" s="46" t="s">
        <v>20</v>
      </c>
      <c r="K423" s="258">
        <v>50</v>
      </c>
      <c r="L423" s="258">
        <v>10</v>
      </c>
      <c r="M423" s="258">
        <v>10</v>
      </c>
      <c r="N423" s="258">
        <v>5</v>
      </c>
      <c r="O423" s="151" t="s">
        <v>423</v>
      </c>
      <c r="P423" s="73"/>
      <c r="Q423" s="1"/>
      <c r="R423" s="73"/>
      <c r="S423" s="73"/>
      <c r="T423" s="73"/>
    </row>
    <row r="424" spans="1:20" ht="27" hidden="1" x14ac:dyDescent="0.25">
      <c r="A424" s="381"/>
      <c r="B424" s="381"/>
      <c r="C424" s="381"/>
      <c r="D424" s="381"/>
      <c r="E424" s="381"/>
      <c r="F424" s="411"/>
      <c r="G424" s="5" t="s">
        <v>448</v>
      </c>
      <c r="H424" s="58" t="s">
        <v>14</v>
      </c>
      <c r="I424" s="59">
        <v>1015</v>
      </c>
      <c r="J424" s="58" t="s">
        <v>20</v>
      </c>
      <c r="K424" s="258">
        <f>86+230</f>
        <v>316</v>
      </c>
      <c r="L424" s="258">
        <v>350</v>
      </c>
      <c r="M424" s="258">
        <v>349</v>
      </c>
      <c r="N424" s="258">
        <v>0</v>
      </c>
      <c r="O424" s="151" t="s">
        <v>423</v>
      </c>
      <c r="P424" s="73"/>
      <c r="Q424" s="1"/>
      <c r="R424" s="73"/>
      <c r="S424" s="73"/>
      <c r="T424" s="73"/>
    </row>
    <row r="425" spans="1:20" ht="24.95" hidden="1" customHeight="1" x14ac:dyDescent="0.25">
      <c r="A425" s="385">
        <v>4</v>
      </c>
      <c r="B425" s="381" t="s">
        <v>247</v>
      </c>
      <c r="C425" s="381">
        <v>17</v>
      </c>
      <c r="D425" s="381" t="s">
        <v>419</v>
      </c>
      <c r="E425" s="381" t="s">
        <v>449</v>
      </c>
      <c r="F425" s="411" t="s">
        <v>450</v>
      </c>
      <c r="G425" s="8" t="s">
        <v>451</v>
      </c>
      <c r="H425" s="46" t="s">
        <v>23</v>
      </c>
      <c r="I425" s="59">
        <v>100</v>
      </c>
      <c r="J425" s="46" t="s">
        <v>20</v>
      </c>
      <c r="K425" s="259">
        <v>25</v>
      </c>
      <c r="L425" s="259">
        <v>25</v>
      </c>
      <c r="M425" s="260">
        <v>25</v>
      </c>
      <c r="N425" s="260">
        <v>25</v>
      </c>
      <c r="O425" s="151" t="s">
        <v>423</v>
      </c>
      <c r="P425" s="73"/>
      <c r="Q425" s="1"/>
      <c r="R425" s="73"/>
      <c r="S425" s="73"/>
      <c r="T425" s="73"/>
    </row>
    <row r="426" spans="1:20" ht="38.25" hidden="1" x14ac:dyDescent="0.25">
      <c r="A426" s="385"/>
      <c r="B426" s="381"/>
      <c r="C426" s="381"/>
      <c r="D426" s="381"/>
      <c r="E426" s="381"/>
      <c r="F426" s="411"/>
      <c r="G426" s="8" t="s">
        <v>452</v>
      </c>
      <c r="H426" s="46" t="s">
        <v>23</v>
      </c>
      <c r="I426" s="59">
        <v>100</v>
      </c>
      <c r="J426" s="46" t="s">
        <v>20</v>
      </c>
      <c r="K426" s="259">
        <v>25</v>
      </c>
      <c r="L426" s="259">
        <v>25</v>
      </c>
      <c r="M426" s="260">
        <v>25</v>
      </c>
      <c r="N426" s="260">
        <v>25</v>
      </c>
      <c r="O426" s="151" t="s">
        <v>423</v>
      </c>
      <c r="P426" s="73"/>
      <c r="Q426" s="1"/>
      <c r="R426" s="73"/>
      <c r="S426" s="73"/>
      <c r="T426" s="73"/>
    </row>
    <row r="427" spans="1:20" ht="27" hidden="1" x14ac:dyDescent="0.25">
      <c r="A427" s="385"/>
      <c r="B427" s="381"/>
      <c r="C427" s="381"/>
      <c r="D427" s="381"/>
      <c r="E427" s="381"/>
      <c r="F427" s="411"/>
      <c r="G427" s="8" t="s">
        <v>453</v>
      </c>
      <c r="H427" s="46" t="s">
        <v>333</v>
      </c>
      <c r="I427" s="59">
        <v>1</v>
      </c>
      <c r="J427" s="46" t="s">
        <v>20</v>
      </c>
      <c r="K427" s="259">
        <v>0</v>
      </c>
      <c r="L427" s="259">
        <v>1</v>
      </c>
      <c r="M427" s="259">
        <v>0</v>
      </c>
      <c r="N427" s="259">
        <v>0</v>
      </c>
      <c r="O427" s="151" t="s">
        <v>423</v>
      </c>
      <c r="P427" s="73"/>
      <c r="Q427" s="1"/>
      <c r="R427" s="73"/>
      <c r="S427" s="73"/>
      <c r="T427" s="73"/>
    </row>
    <row r="428" spans="1:20" ht="27" hidden="1" x14ac:dyDescent="0.25">
      <c r="A428" s="385"/>
      <c r="B428" s="381"/>
      <c r="C428" s="381"/>
      <c r="D428" s="381"/>
      <c r="E428" s="381"/>
      <c r="F428" s="411"/>
      <c r="G428" s="8" t="s">
        <v>454</v>
      </c>
      <c r="H428" s="46" t="s">
        <v>23</v>
      </c>
      <c r="I428" s="59">
        <v>50</v>
      </c>
      <c r="J428" s="46" t="s">
        <v>20</v>
      </c>
      <c r="K428" s="259">
        <v>0</v>
      </c>
      <c r="L428" s="260">
        <v>13</v>
      </c>
      <c r="M428" s="260">
        <v>25</v>
      </c>
      <c r="N428" s="260">
        <v>12</v>
      </c>
      <c r="O428" s="151" t="s">
        <v>423</v>
      </c>
      <c r="P428" s="73"/>
      <c r="Q428" s="1"/>
      <c r="R428" s="73"/>
      <c r="S428" s="73"/>
      <c r="T428" s="73"/>
    </row>
    <row r="429" spans="1:20" ht="27" hidden="1" x14ac:dyDescent="0.25">
      <c r="A429" s="385"/>
      <c r="B429" s="381"/>
      <c r="C429" s="381"/>
      <c r="D429" s="381"/>
      <c r="E429" s="381"/>
      <c r="F429" s="411"/>
      <c r="G429" s="8" t="s">
        <v>455</v>
      </c>
      <c r="H429" s="46" t="s">
        <v>23</v>
      </c>
      <c r="I429" s="59">
        <v>80</v>
      </c>
      <c r="J429" s="46" t="s">
        <v>20</v>
      </c>
      <c r="K429" s="259">
        <v>0</v>
      </c>
      <c r="L429" s="260">
        <v>27</v>
      </c>
      <c r="M429" s="260">
        <v>27</v>
      </c>
      <c r="N429" s="260">
        <v>26</v>
      </c>
      <c r="O429" s="151" t="s">
        <v>423</v>
      </c>
      <c r="P429" s="73"/>
      <c r="Q429" s="1"/>
      <c r="R429" s="73"/>
      <c r="S429" s="73"/>
      <c r="T429" s="73"/>
    </row>
    <row r="430" spans="1:20" ht="38.25" hidden="1" x14ac:dyDescent="0.25">
      <c r="A430" s="385"/>
      <c r="B430" s="381"/>
      <c r="C430" s="381"/>
      <c r="D430" s="381"/>
      <c r="E430" s="381"/>
      <c r="F430" s="411"/>
      <c r="G430" s="8" t="s">
        <v>456</v>
      </c>
      <c r="H430" s="46" t="s">
        <v>433</v>
      </c>
      <c r="I430" s="59">
        <v>80</v>
      </c>
      <c r="J430" s="46" t="s">
        <v>20</v>
      </c>
      <c r="K430" s="260">
        <v>20</v>
      </c>
      <c r="L430" s="260">
        <v>20</v>
      </c>
      <c r="M430" s="260">
        <v>20</v>
      </c>
      <c r="N430" s="260">
        <v>20</v>
      </c>
      <c r="O430" s="151" t="s">
        <v>423</v>
      </c>
      <c r="P430" s="73"/>
      <c r="Q430" s="1"/>
      <c r="R430" s="73"/>
      <c r="S430" s="73"/>
      <c r="T430" s="73"/>
    </row>
    <row r="431" spans="1:20" ht="27" hidden="1" x14ac:dyDescent="0.25">
      <c r="A431" s="381">
        <v>4</v>
      </c>
      <c r="B431" s="381" t="s">
        <v>247</v>
      </c>
      <c r="C431" s="381">
        <v>17</v>
      </c>
      <c r="D431" s="381" t="s">
        <v>419</v>
      </c>
      <c r="E431" s="381" t="s">
        <v>457</v>
      </c>
      <c r="F431" s="411" t="s">
        <v>458</v>
      </c>
      <c r="G431" s="8" t="s">
        <v>459</v>
      </c>
      <c r="H431" s="46" t="s">
        <v>14</v>
      </c>
      <c r="I431" s="59">
        <v>2370</v>
      </c>
      <c r="J431" s="46" t="s">
        <v>20</v>
      </c>
      <c r="K431" s="261">
        <v>1878</v>
      </c>
      <c r="L431" s="262">
        <v>164</v>
      </c>
      <c r="M431" s="262">
        <v>164</v>
      </c>
      <c r="N431" s="262">
        <v>164</v>
      </c>
      <c r="O431" s="151" t="s">
        <v>423</v>
      </c>
      <c r="P431" s="73"/>
      <c r="Q431" s="1"/>
      <c r="R431" s="73"/>
      <c r="S431" s="73"/>
      <c r="T431" s="73"/>
    </row>
    <row r="432" spans="1:20" ht="27" hidden="1" x14ac:dyDescent="0.25">
      <c r="A432" s="381"/>
      <c r="B432" s="381"/>
      <c r="C432" s="381"/>
      <c r="D432" s="381"/>
      <c r="E432" s="381"/>
      <c r="F432" s="411"/>
      <c r="G432" s="8" t="s">
        <v>460</v>
      </c>
      <c r="H432" s="46" t="s">
        <v>14</v>
      </c>
      <c r="I432" s="59">
        <v>1</v>
      </c>
      <c r="J432" s="46" t="s">
        <v>20</v>
      </c>
      <c r="K432" s="259">
        <v>0</v>
      </c>
      <c r="L432" s="259">
        <v>0</v>
      </c>
      <c r="M432" s="262">
        <v>1</v>
      </c>
      <c r="N432" s="259">
        <v>0</v>
      </c>
      <c r="O432" s="151" t="s">
        <v>423</v>
      </c>
      <c r="P432" s="73"/>
      <c r="Q432" s="1"/>
      <c r="R432" s="73"/>
      <c r="S432" s="73"/>
      <c r="T432" s="73"/>
    </row>
    <row r="433" spans="1:20" ht="38.25" hidden="1" x14ac:dyDescent="0.25">
      <c r="A433" s="381"/>
      <c r="B433" s="381"/>
      <c r="C433" s="381"/>
      <c r="D433" s="381"/>
      <c r="E433" s="381"/>
      <c r="F433" s="411"/>
      <c r="G433" s="8" t="s">
        <v>461</v>
      </c>
      <c r="H433" s="46" t="s">
        <v>14</v>
      </c>
      <c r="I433" s="59">
        <v>1</v>
      </c>
      <c r="J433" s="46" t="s">
        <v>20</v>
      </c>
      <c r="K433" s="259">
        <v>0</v>
      </c>
      <c r="L433" s="259">
        <v>0</v>
      </c>
      <c r="M433" s="262">
        <v>1</v>
      </c>
      <c r="N433" s="259">
        <v>0</v>
      </c>
      <c r="O433" s="151" t="s">
        <v>423</v>
      </c>
      <c r="P433" s="73"/>
      <c r="Q433" s="1"/>
      <c r="R433" s="73"/>
      <c r="S433" s="73"/>
      <c r="T433" s="73"/>
    </row>
    <row r="434" spans="1:20" ht="25.5" hidden="1" x14ac:dyDescent="0.25">
      <c r="A434" s="381"/>
      <c r="B434" s="381"/>
      <c r="C434" s="381"/>
      <c r="D434" s="381"/>
      <c r="E434" s="381"/>
      <c r="F434" s="411"/>
      <c r="G434" s="8" t="s">
        <v>462</v>
      </c>
      <c r="H434" s="46" t="s">
        <v>333</v>
      </c>
      <c r="I434" s="192">
        <v>20</v>
      </c>
      <c r="J434" s="46" t="s">
        <v>15</v>
      </c>
      <c r="K434" s="262">
        <v>20</v>
      </c>
      <c r="L434" s="262">
        <v>20</v>
      </c>
      <c r="M434" s="262">
        <v>20</v>
      </c>
      <c r="N434" s="262">
        <v>20</v>
      </c>
      <c r="O434" s="151" t="s">
        <v>423</v>
      </c>
      <c r="P434" s="73"/>
      <c r="Q434" s="1"/>
      <c r="R434" s="73"/>
      <c r="S434" s="73"/>
      <c r="T434" s="73"/>
    </row>
    <row r="435" spans="1:20" ht="27" hidden="1" x14ac:dyDescent="0.25">
      <c r="A435" s="381"/>
      <c r="B435" s="381"/>
      <c r="C435" s="381"/>
      <c r="D435" s="381"/>
      <c r="E435" s="381"/>
      <c r="F435" s="411"/>
      <c r="G435" s="8" t="s">
        <v>463</v>
      </c>
      <c r="H435" s="46" t="s">
        <v>23</v>
      </c>
      <c r="I435" s="59">
        <v>5</v>
      </c>
      <c r="J435" s="46" t="s">
        <v>20</v>
      </c>
      <c r="K435" s="259">
        <v>0</v>
      </c>
      <c r="L435" s="262">
        <v>2</v>
      </c>
      <c r="M435" s="262">
        <v>2</v>
      </c>
      <c r="N435" s="262">
        <v>1</v>
      </c>
      <c r="O435" s="151" t="s">
        <v>423</v>
      </c>
      <c r="P435" s="73"/>
      <c r="Q435" s="1"/>
      <c r="R435" s="73"/>
      <c r="S435" s="73"/>
      <c r="T435" s="73"/>
    </row>
    <row r="436" spans="1:20" ht="27" hidden="1" x14ac:dyDescent="0.25">
      <c r="A436" s="381"/>
      <c r="B436" s="381"/>
      <c r="C436" s="381"/>
      <c r="D436" s="381"/>
      <c r="E436" s="381"/>
      <c r="F436" s="411"/>
      <c r="G436" s="8" t="s">
        <v>464</v>
      </c>
      <c r="H436" s="46" t="s">
        <v>14</v>
      </c>
      <c r="I436" s="59">
        <v>24</v>
      </c>
      <c r="J436" s="46" t="s">
        <v>20</v>
      </c>
      <c r="K436" s="259">
        <v>0</v>
      </c>
      <c r="L436" s="262">
        <v>12</v>
      </c>
      <c r="M436" s="262">
        <v>12</v>
      </c>
      <c r="N436" s="259">
        <v>0</v>
      </c>
      <c r="O436" s="151" t="s">
        <v>423</v>
      </c>
      <c r="P436" s="73"/>
      <c r="Q436" s="1"/>
      <c r="R436" s="73"/>
      <c r="S436" s="73"/>
      <c r="T436" s="73"/>
    </row>
    <row r="437" spans="1:20" ht="24.95" hidden="1" customHeight="1" x14ac:dyDescent="0.25">
      <c r="A437" s="381">
        <v>4</v>
      </c>
      <c r="B437" s="381" t="s">
        <v>247</v>
      </c>
      <c r="C437" s="381">
        <v>17</v>
      </c>
      <c r="D437" s="381" t="s">
        <v>419</v>
      </c>
      <c r="E437" s="381" t="s">
        <v>465</v>
      </c>
      <c r="F437" s="411" t="s">
        <v>466</v>
      </c>
      <c r="G437" s="8" t="s">
        <v>467</v>
      </c>
      <c r="H437" s="46" t="s">
        <v>23</v>
      </c>
      <c r="I437" s="59">
        <v>100</v>
      </c>
      <c r="J437" s="46" t="s">
        <v>20</v>
      </c>
      <c r="K437" s="258">
        <v>25</v>
      </c>
      <c r="L437" s="258">
        <v>25</v>
      </c>
      <c r="M437" s="258">
        <v>25</v>
      </c>
      <c r="N437" s="258">
        <v>25</v>
      </c>
      <c r="O437" s="151" t="s">
        <v>423</v>
      </c>
      <c r="P437" s="73"/>
      <c r="Q437" s="1"/>
      <c r="R437" s="73"/>
      <c r="S437" s="73"/>
      <c r="T437" s="73"/>
    </row>
    <row r="438" spans="1:20" ht="38.25" hidden="1" x14ac:dyDescent="0.25">
      <c r="A438" s="381"/>
      <c r="B438" s="381"/>
      <c r="C438" s="381"/>
      <c r="D438" s="381"/>
      <c r="E438" s="381"/>
      <c r="F438" s="411"/>
      <c r="G438" s="8" t="s">
        <v>468</v>
      </c>
      <c r="H438" s="46" t="s">
        <v>23</v>
      </c>
      <c r="I438" s="59">
        <v>100</v>
      </c>
      <c r="J438" s="46" t="s">
        <v>20</v>
      </c>
      <c r="K438" s="258">
        <v>25</v>
      </c>
      <c r="L438" s="258">
        <v>25</v>
      </c>
      <c r="M438" s="258">
        <v>25</v>
      </c>
      <c r="N438" s="258">
        <v>25</v>
      </c>
      <c r="O438" s="151" t="s">
        <v>423</v>
      </c>
      <c r="P438" s="73"/>
      <c r="Q438" s="1"/>
      <c r="R438" s="73"/>
      <c r="S438" s="73"/>
      <c r="T438" s="73"/>
    </row>
    <row r="439" spans="1:20" ht="27" hidden="1" x14ac:dyDescent="0.25">
      <c r="A439" s="381"/>
      <c r="B439" s="381"/>
      <c r="C439" s="381"/>
      <c r="D439" s="381"/>
      <c r="E439" s="381"/>
      <c r="F439" s="411"/>
      <c r="G439" s="8" t="s">
        <v>469</v>
      </c>
      <c r="H439" s="46" t="s">
        <v>23</v>
      </c>
      <c r="I439" s="59">
        <v>100</v>
      </c>
      <c r="J439" s="46" t="s">
        <v>37</v>
      </c>
      <c r="K439" s="258">
        <v>25</v>
      </c>
      <c r="L439" s="258">
        <v>25</v>
      </c>
      <c r="M439" s="258">
        <v>25</v>
      </c>
      <c r="N439" s="258">
        <v>25</v>
      </c>
      <c r="O439" s="151" t="s">
        <v>423</v>
      </c>
      <c r="P439" s="73"/>
      <c r="Q439" s="1"/>
      <c r="R439" s="73"/>
      <c r="S439" s="73"/>
      <c r="T439" s="73"/>
    </row>
    <row r="440" spans="1:20" ht="60" hidden="1" x14ac:dyDescent="0.25">
      <c r="A440" s="3">
        <v>4</v>
      </c>
      <c r="B440" s="44" t="s">
        <v>247</v>
      </c>
      <c r="C440" s="44">
        <v>17</v>
      </c>
      <c r="D440" s="44" t="s">
        <v>419</v>
      </c>
      <c r="E440" s="44" t="s">
        <v>465</v>
      </c>
      <c r="F440" s="18" t="s">
        <v>470</v>
      </c>
      <c r="G440" s="8" t="s">
        <v>471</v>
      </c>
      <c r="H440" s="46" t="s">
        <v>23</v>
      </c>
      <c r="I440" s="59">
        <v>100</v>
      </c>
      <c r="J440" s="46" t="s">
        <v>20</v>
      </c>
      <c r="K440" s="263">
        <v>50</v>
      </c>
      <c r="L440" s="263">
        <v>50</v>
      </c>
      <c r="M440" s="263">
        <v>0</v>
      </c>
      <c r="N440" s="263">
        <v>0</v>
      </c>
      <c r="O440" s="151" t="s">
        <v>423</v>
      </c>
      <c r="P440" s="73"/>
      <c r="Q440" s="1"/>
      <c r="R440" s="73"/>
      <c r="S440" s="73"/>
      <c r="T440" s="73"/>
    </row>
    <row r="441" spans="1:20" ht="57" hidden="1" customHeight="1" x14ac:dyDescent="0.25">
      <c r="A441" s="3">
        <v>5</v>
      </c>
      <c r="B441" s="44" t="s">
        <v>472</v>
      </c>
      <c r="C441" s="3">
        <v>18</v>
      </c>
      <c r="D441" s="44" t="s">
        <v>473</v>
      </c>
      <c r="E441" s="49" t="s">
        <v>474</v>
      </c>
      <c r="F441" s="405" t="s">
        <v>1208</v>
      </c>
      <c r="G441" s="8" t="s">
        <v>475</v>
      </c>
      <c r="H441" s="46" t="s">
        <v>14</v>
      </c>
      <c r="I441" s="59">
        <v>1100</v>
      </c>
      <c r="J441" s="46" t="s">
        <v>20</v>
      </c>
      <c r="K441" s="264">
        <v>700</v>
      </c>
      <c r="L441" s="21">
        <v>100</v>
      </c>
      <c r="M441" s="21">
        <v>150</v>
      </c>
      <c r="N441" s="21">
        <v>150</v>
      </c>
      <c r="O441" s="151" t="s">
        <v>120</v>
      </c>
      <c r="P441" s="73"/>
      <c r="Q441" s="152"/>
      <c r="R441" s="73"/>
      <c r="S441" s="73"/>
      <c r="T441" s="73"/>
    </row>
    <row r="442" spans="1:20" ht="57" hidden="1" customHeight="1" x14ac:dyDescent="0.25">
      <c r="A442" s="3">
        <v>5</v>
      </c>
      <c r="B442" s="44" t="s">
        <v>472</v>
      </c>
      <c r="C442" s="3">
        <v>18</v>
      </c>
      <c r="D442" s="44" t="s">
        <v>473</v>
      </c>
      <c r="E442" s="49" t="s">
        <v>474</v>
      </c>
      <c r="F442" s="406"/>
      <c r="G442" s="8" t="s">
        <v>476</v>
      </c>
      <c r="H442" s="46" t="s">
        <v>14</v>
      </c>
      <c r="I442" s="59">
        <v>1200</v>
      </c>
      <c r="J442" s="46" t="s">
        <v>20</v>
      </c>
      <c r="K442" s="264">
        <v>700</v>
      </c>
      <c r="L442" s="21">
        <v>100</v>
      </c>
      <c r="M442" s="21">
        <v>200</v>
      </c>
      <c r="N442" s="21">
        <v>200</v>
      </c>
      <c r="O442" s="151" t="s">
        <v>120</v>
      </c>
      <c r="P442" s="73"/>
      <c r="Q442" s="152"/>
      <c r="R442" s="73"/>
      <c r="S442" s="73"/>
      <c r="T442" s="73"/>
    </row>
    <row r="443" spans="1:20" ht="57" hidden="1" customHeight="1" x14ac:dyDescent="0.25">
      <c r="A443" s="3">
        <v>5</v>
      </c>
      <c r="B443" s="44" t="s">
        <v>472</v>
      </c>
      <c r="C443" s="3">
        <v>18</v>
      </c>
      <c r="D443" s="44" t="s">
        <v>473</v>
      </c>
      <c r="E443" s="49" t="s">
        <v>474</v>
      </c>
      <c r="F443" s="406"/>
      <c r="G443" s="8" t="s">
        <v>477</v>
      </c>
      <c r="H443" s="46" t="s">
        <v>14</v>
      </c>
      <c r="I443" s="59">
        <v>7</v>
      </c>
      <c r="J443" s="46" t="s">
        <v>20</v>
      </c>
      <c r="K443" s="264">
        <v>1</v>
      </c>
      <c r="L443" s="21">
        <v>2</v>
      </c>
      <c r="M443" s="21">
        <v>2</v>
      </c>
      <c r="N443" s="21">
        <v>2</v>
      </c>
      <c r="O443" s="151" t="s">
        <v>120</v>
      </c>
      <c r="P443" s="73"/>
      <c r="Q443" s="152"/>
      <c r="R443" s="73"/>
      <c r="S443" s="73"/>
      <c r="T443" s="73"/>
    </row>
    <row r="444" spans="1:20" ht="57" hidden="1" customHeight="1" x14ac:dyDescent="0.25">
      <c r="A444" s="3">
        <v>5</v>
      </c>
      <c r="B444" s="44" t="s">
        <v>472</v>
      </c>
      <c r="C444" s="3">
        <v>18</v>
      </c>
      <c r="D444" s="44" t="s">
        <v>473</v>
      </c>
      <c r="E444" s="49" t="s">
        <v>474</v>
      </c>
      <c r="F444" s="406"/>
      <c r="G444" s="8" t="s">
        <v>478</v>
      </c>
      <c r="H444" s="46" t="s">
        <v>14</v>
      </c>
      <c r="I444" s="59">
        <v>1400</v>
      </c>
      <c r="J444" s="46" t="s">
        <v>20</v>
      </c>
      <c r="K444" s="264">
        <v>450</v>
      </c>
      <c r="L444" s="42">
        <v>300</v>
      </c>
      <c r="M444" s="42">
        <v>325</v>
      </c>
      <c r="N444" s="42">
        <v>325</v>
      </c>
      <c r="O444" s="151" t="s">
        <v>120</v>
      </c>
      <c r="P444" s="73"/>
      <c r="Q444" s="152"/>
      <c r="R444" s="73"/>
      <c r="S444" s="73"/>
      <c r="T444" s="73"/>
    </row>
    <row r="445" spans="1:20" ht="57" hidden="1" customHeight="1" x14ac:dyDescent="0.25">
      <c r="A445" s="3">
        <v>5</v>
      </c>
      <c r="B445" s="44" t="s">
        <v>472</v>
      </c>
      <c r="C445" s="3">
        <v>18</v>
      </c>
      <c r="D445" s="44" t="s">
        <v>473</v>
      </c>
      <c r="E445" s="49" t="s">
        <v>474</v>
      </c>
      <c r="F445" s="406"/>
      <c r="G445" s="8" t="s">
        <v>479</v>
      </c>
      <c r="H445" s="46" t="s">
        <v>14</v>
      </c>
      <c r="I445" s="59">
        <v>1150</v>
      </c>
      <c r="J445" s="46" t="s">
        <v>20</v>
      </c>
      <c r="K445" s="264">
        <v>450</v>
      </c>
      <c r="L445" s="42">
        <v>300</v>
      </c>
      <c r="M445" s="42">
        <v>200</v>
      </c>
      <c r="N445" s="42">
        <v>200</v>
      </c>
      <c r="O445" s="151" t="s">
        <v>120</v>
      </c>
      <c r="P445" s="73"/>
      <c r="Q445" s="152"/>
      <c r="R445" s="73"/>
      <c r="S445" s="73"/>
      <c r="T445" s="73"/>
    </row>
    <row r="446" spans="1:20" ht="57" hidden="1" customHeight="1" x14ac:dyDescent="0.25">
      <c r="A446" s="3">
        <v>5</v>
      </c>
      <c r="B446" s="44" t="s">
        <v>472</v>
      </c>
      <c r="C446" s="3">
        <v>18</v>
      </c>
      <c r="D446" s="44" t="s">
        <v>473</v>
      </c>
      <c r="E446" s="49" t="s">
        <v>474</v>
      </c>
      <c r="F446" s="407"/>
      <c r="G446" s="8" t="s">
        <v>480</v>
      </c>
      <c r="H446" s="46" t="s">
        <v>14</v>
      </c>
      <c r="I446" s="59">
        <v>30</v>
      </c>
      <c r="J446" s="46" t="s">
        <v>20</v>
      </c>
      <c r="K446" s="179">
        <v>1</v>
      </c>
      <c r="L446" s="21">
        <v>2</v>
      </c>
      <c r="M446" s="21">
        <v>3</v>
      </c>
      <c r="N446" s="21">
        <v>24</v>
      </c>
      <c r="O446" s="151" t="s">
        <v>120</v>
      </c>
      <c r="P446" s="73"/>
      <c r="Q446" s="152"/>
      <c r="R446" s="73"/>
      <c r="S446" s="73"/>
      <c r="T446" s="73"/>
    </row>
    <row r="447" spans="1:20" ht="60" hidden="1" x14ac:dyDescent="0.25">
      <c r="A447" s="3">
        <v>5</v>
      </c>
      <c r="B447" s="44" t="s">
        <v>472</v>
      </c>
      <c r="C447" s="3">
        <v>18</v>
      </c>
      <c r="D447" s="44" t="s">
        <v>473</v>
      </c>
      <c r="E447" s="49" t="s">
        <v>474</v>
      </c>
      <c r="F447" s="31" t="s">
        <v>481</v>
      </c>
      <c r="G447" s="8" t="s">
        <v>482</v>
      </c>
      <c r="H447" s="46" t="s">
        <v>14</v>
      </c>
      <c r="I447" s="59">
        <v>78500</v>
      </c>
      <c r="J447" s="46" t="s">
        <v>15</v>
      </c>
      <c r="K447" s="179">
        <v>78500</v>
      </c>
      <c r="L447" s="21">
        <v>78500</v>
      </c>
      <c r="M447" s="21">
        <v>78500</v>
      </c>
      <c r="N447" s="21">
        <v>78500</v>
      </c>
      <c r="O447" s="151" t="s">
        <v>120</v>
      </c>
      <c r="P447" s="73"/>
      <c r="Q447" s="152"/>
      <c r="R447" s="73"/>
      <c r="S447" s="73"/>
      <c r="T447" s="73"/>
    </row>
    <row r="448" spans="1:20" ht="49.5" hidden="1" x14ac:dyDescent="0.25">
      <c r="A448" s="3">
        <v>5</v>
      </c>
      <c r="B448" s="44" t="s">
        <v>472</v>
      </c>
      <c r="C448" s="3">
        <v>18</v>
      </c>
      <c r="D448" s="44" t="s">
        <v>473</v>
      </c>
      <c r="E448" s="49" t="s">
        <v>474</v>
      </c>
      <c r="F448" s="31" t="s">
        <v>1209</v>
      </c>
      <c r="G448" s="8" t="s">
        <v>483</v>
      </c>
      <c r="H448" s="46" t="s">
        <v>14</v>
      </c>
      <c r="I448" s="59">
        <v>5</v>
      </c>
      <c r="J448" s="46" t="s">
        <v>20</v>
      </c>
      <c r="K448" s="176">
        <v>0</v>
      </c>
      <c r="L448" s="176">
        <v>5</v>
      </c>
      <c r="M448" s="176">
        <v>0</v>
      </c>
      <c r="N448" s="176">
        <v>0</v>
      </c>
      <c r="O448" s="151" t="s">
        <v>120</v>
      </c>
      <c r="P448" s="73"/>
      <c r="Q448" s="152"/>
      <c r="R448" s="73"/>
      <c r="S448" s="73"/>
      <c r="T448" s="73"/>
    </row>
    <row r="449" spans="1:20" ht="45.75" hidden="1" customHeight="1" x14ac:dyDescent="0.25">
      <c r="A449" s="3">
        <v>5</v>
      </c>
      <c r="B449" s="44" t="s">
        <v>472</v>
      </c>
      <c r="C449" s="3">
        <v>18</v>
      </c>
      <c r="D449" s="44" t="s">
        <v>473</v>
      </c>
      <c r="E449" s="49" t="s">
        <v>484</v>
      </c>
      <c r="F449" s="405" t="s">
        <v>1210</v>
      </c>
      <c r="G449" s="8" t="s">
        <v>485</v>
      </c>
      <c r="H449" s="46" t="s">
        <v>14</v>
      </c>
      <c r="I449" s="59">
        <v>7</v>
      </c>
      <c r="J449" s="46" t="s">
        <v>20</v>
      </c>
      <c r="K449" s="179">
        <v>1</v>
      </c>
      <c r="L449" s="21">
        <v>2</v>
      </c>
      <c r="M449" s="21">
        <v>2</v>
      </c>
      <c r="N449" s="21">
        <v>2</v>
      </c>
      <c r="O449" s="151" t="s">
        <v>120</v>
      </c>
      <c r="P449" s="73"/>
      <c r="Q449" s="152"/>
      <c r="R449" s="73"/>
      <c r="S449" s="73"/>
      <c r="T449" s="73"/>
    </row>
    <row r="450" spans="1:20" ht="45.75" hidden="1" customHeight="1" x14ac:dyDescent="0.25">
      <c r="A450" s="3">
        <v>5</v>
      </c>
      <c r="B450" s="44" t="s">
        <v>472</v>
      </c>
      <c r="C450" s="3">
        <v>18</v>
      </c>
      <c r="D450" s="44" t="s">
        <v>473</v>
      </c>
      <c r="E450" s="49" t="s">
        <v>484</v>
      </c>
      <c r="F450" s="406"/>
      <c r="G450" s="8" t="s">
        <v>486</v>
      </c>
      <c r="H450" s="46" t="s">
        <v>14</v>
      </c>
      <c r="I450" s="59">
        <v>60</v>
      </c>
      <c r="J450" s="46" t="s">
        <v>20</v>
      </c>
      <c r="K450" s="21">
        <v>0</v>
      </c>
      <c r="L450" s="21">
        <v>10</v>
      </c>
      <c r="M450" s="21">
        <v>25</v>
      </c>
      <c r="N450" s="21">
        <v>25</v>
      </c>
      <c r="O450" s="151" t="s">
        <v>120</v>
      </c>
      <c r="P450" s="73"/>
      <c r="Q450" s="152"/>
      <c r="R450" s="73"/>
      <c r="S450" s="73"/>
      <c r="T450" s="73"/>
    </row>
    <row r="451" spans="1:20" ht="45.75" hidden="1" customHeight="1" x14ac:dyDescent="0.25">
      <c r="A451" s="3">
        <v>5</v>
      </c>
      <c r="B451" s="44" t="s">
        <v>472</v>
      </c>
      <c r="C451" s="3">
        <v>18</v>
      </c>
      <c r="D451" s="44" t="s">
        <v>473</v>
      </c>
      <c r="E451" s="49" t="s">
        <v>484</v>
      </c>
      <c r="F451" s="406"/>
      <c r="G451" s="8" t="s">
        <v>487</v>
      </c>
      <c r="H451" s="46" t="s">
        <v>14</v>
      </c>
      <c r="I451" s="59">
        <v>1</v>
      </c>
      <c r="J451" s="46" t="s">
        <v>20</v>
      </c>
      <c r="K451" s="21">
        <v>0</v>
      </c>
      <c r="L451" s="21">
        <v>0</v>
      </c>
      <c r="M451" s="21">
        <v>1</v>
      </c>
      <c r="N451" s="21">
        <v>0</v>
      </c>
      <c r="O451" s="151" t="s">
        <v>120</v>
      </c>
      <c r="P451" s="73"/>
      <c r="Q451" s="152"/>
      <c r="R451" s="73"/>
      <c r="S451" s="73"/>
      <c r="T451" s="73"/>
    </row>
    <row r="452" spans="1:20" ht="51.75" hidden="1" customHeight="1" x14ac:dyDescent="0.25">
      <c r="A452" s="3">
        <v>5</v>
      </c>
      <c r="B452" s="44" t="s">
        <v>472</v>
      </c>
      <c r="C452" s="3">
        <v>18</v>
      </c>
      <c r="D452" s="44" t="s">
        <v>473</v>
      </c>
      <c r="E452" s="49" t="s">
        <v>484</v>
      </c>
      <c r="F452" s="406"/>
      <c r="G452" s="8" t="s">
        <v>488</v>
      </c>
      <c r="H452" s="46" t="s">
        <v>14</v>
      </c>
      <c r="I452" s="59">
        <v>7</v>
      </c>
      <c r="J452" s="46" t="s">
        <v>20</v>
      </c>
      <c r="K452" s="179">
        <v>1</v>
      </c>
      <c r="L452" s="21">
        <v>1</v>
      </c>
      <c r="M452" s="21">
        <v>3</v>
      </c>
      <c r="N452" s="21">
        <v>2</v>
      </c>
      <c r="O452" s="151" t="s">
        <v>120</v>
      </c>
      <c r="P452" s="73"/>
      <c r="Q452" s="152"/>
      <c r="R452" s="73"/>
      <c r="S452" s="73"/>
      <c r="T452" s="73"/>
    </row>
    <row r="453" spans="1:20" ht="35.25" hidden="1" customHeight="1" x14ac:dyDescent="0.25">
      <c r="A453" s="3">
        <v>5</v>
      </c>
      <c r="B453" s="44" t="s">
        <v>472</v>
      </c>
      <c r="C453" s="3">
        <v>18</v>
      </c>
      <c r="D453" s="44" t="s">
        <v>473</v>
      </c>
      <c r="E453" s="49" t="s">
        <v>484</v>
      </c>
      <c r="F453" s="407"/>
      <c r="G453" s="8" t="s">
        <v>489</v>
      </c>
      <c r="H453" s="46" t="s">
        <v>14</v>
      </c>
      <c r="I453" s="59">
        <v>3</v>
      </c>
      <c r="J453" s="46" t="s">
        <v>20</v>
      </c>
      <c r="K453" s="179">
        <v>1</v>
      </c>
      <c r="L453" s="21">
        <v>1</v>
      </c>
      <c r="M453" s="21">
        <v>1</v>
      </c>
      <c r="N453" s="21">
        <v>0</v>
      </c>
      <c r="O453" s="151" t="s">
        <v>120</v>
      </c>
      <c r="P453" s="73"/>
      <c r="Q453" s="152"/>
      <c r="R453" s="73"/>
      <c r="S453" s="73"/>
      <c r="T453" s="73"/>
    </row>
    <row r="454" spans="1:20" ht="36" hidden="1" customHeight="1" x14ac:dyDescent="0.25">
      <c r="A454" s="3">
        <v>5</v>
      </c>
      <c r="B454" s="44" t="s">
        <v>472</v>
      </c>
      <c r="C454" s="3">
        <v>18</v>
      </c>
      <c r="D454" s="44" t="s">
        <v>473</v>
      </c>
      <c r="E454" s="178" t="s">
        <v>490</v>
      </c>
      <c r="F454" s="408" t="s">
        <v>1211</v>
      </c>
      <c r="G454" s="8" t="s">
        <v>491</v>
      </c>
      <c r="H454" s="46" t="s">
        <v>14</v>
      </c>
      <c r="I454" s="59">
        <v>6800</v>
      </c>
      <c r="J454" s="46" t="s">
        <v>20</v>
      </c>
      <c r="K454" s="179">
        <v>6800</v>
      </c>
      <c r="L454" s="21">
        <v>0</v>
      </c>
      <c r="M454" s="21">
        <v>0</v>
      </c>
      <c r="N454" s="21">
        <v>0</v>
      </c>
      <c r="O454" s="151" t="s">
        <v>120</v>
      </c>
      <c r="P454" s="73"/>
      <c r="Q454" s="152"/>
      <c r="R454" s="73"/>
      <c r="S454" s="73"/>
      <c r="T454" s="73"/>
    </row>
    <row r="455" spans="1:20" ht="36" hidden="1" customHeight="1" x14ac:dyDescent="0.25">
      <c r="A455" s="3">
        <v>5</v>
      </c>
      <c r="B455" s="44" t="s">
        <v>472</v>
      </c>
      <c r="C455" s="3">
        <v>18</v>
      </c>
      <c r="D455" s="44" t="s">
        <v>473</v>
      </c>
      <c r="E455" s="178" t="s">
        <v>490</v>
      </c>
      <c r="F455" s="409"/>
      <c r="G455" s="8" t="s">
        <v>492</v>
      </c>
      <c r="H455" s="46" t="s">
        <v>23</v>
      </c>
      <c r="I455" s="59">
        <v>100</v>
      </c>
      <c r="J455" s="46" t="s">
        <v>15</v>
      </c>
      <c r="K455" s="179">
        <v>100</v>
      </c>
      <c r="L455" s="21">
        <v>100</v>
      </c>
      <c r="M455" s="21">
        <v>100</v>
      </c>
      <c r="N455" s="21">
        <v>100</v>
      </c>
      <c r="O455" s="151" t="s">
        <v>120</v>
      </c>
      <c r="P455" s="73"/>
      <c r="Q455" s="152"/>
      <c r="R455" s="73"/>
      <c r="S455" s="73"/>
      <c r="T455" s="73"/>
    </row>
    <row r="456" spans="1:20" ht="36" hidden="1" customHeight="1" x14ac:dyDescent="0.25">
      <c r="A456" s="3">
        <v>5</v>
      </c>
      <c r="B456" s="44" t="s">
        <v>472</v>
      </c>
      <c r="C456" s="3">
        <v>18</v>
      </c>
      <c r="D456" s="44" t="s">
        <v>473</v>
      </c>
      <c r="E456" s="178" t="s">
        <v>490</v>
      </c>
      <c r="F456" s="410"/>
      <c r="G456" s="8" t="s">
        <v>493</v>
      </c>
      <c r="H456" s="46" t="s">
        <v>14</v>
      </c>
      <c r="I456" s="59">
        <v>920</v>
      </c>
      <c r="J456" s="46" t="s">
        <v>20</v>
      </c>
      <c r="K456" s="179">
        <f>120</f>
        <v>120</v>
      </c>
      <c r="L456" s="21">
        <f>120+147</f>
        <v>267</v>
      </c>
      <c r="M456" s="21">
        <f>120+150</f>
        <v>270</v>
      </c>
      <c r="N456" s="21">
        <f>120+143</f>
        <v>263</v>
      </c>
      <c r="O456" s="151" t="s">
        <v>120</v>
      </c>
      <c r="P456" s="73"/>
      <c r="Q456" s="152"/>
      <c r="R456" s="73"/>
      <c r="S456" s="73"/>
      <c r="T456" s="73"/>
    </row>
    <row r="457" spans="1:20" ht="45" hidden="1" x14ac:dyDescent="0.25">
      <c r="A457" s="3">
        <v>5</v>
      </c>
      <c r="B457" s="44" t="s">
        <v>472</v>
      </c>
      <c r="C457" s="3">
        <v>18</v>
      </c>
      <c r="D457" s="44" t="s">
        <v>473</v>
      </c>
      <c r="E457" s="265" t="s">
        <v>494</v>
      </c>
      <c r="F457" s="31" t="s">
        <v>1212</v>
      </c>
      <c r="G457" s="5" t="s">
        <v>495</v>
      </c>
      <c r="H457" s="58" t="s">
        <v>14</v>
      </c>
      <c r="I457" s="59">
        <v>4</v>
      </c>
      <c r="J457" s="58" t="s">
        <v>20</v>
      </c>
      <c r="K457" s="176">
        <v>1</v>
      </c>
      <c r="L457" s="176">
        <v>1</v>
      </c>
      <c r="M457" s="176">
        <v>1</v>
      </c>
      <c r="N457" s="176">
        <v>1</v>
      </c>
      <c r="O457" s="151" t="s">
        <v>120</v>
      </c>
      <c r="P457" s="73"/>
      <c r="Q457" s="152"/>
      <c r="R457" s="73"/>
      <c r="S457" s="73"/>
      <c r="T457" s="73"/>
    </row>
    <row r="458" spans="1:20" ht="39" hidden="1" customHeight="1" x14ac:dyDescent="0.25">
      <c r="A458" s="381">
        <v>5</v>
      </c>
      <c r="B458" s="381" t="s">
        <v>472</v>
      </c>
      <c r="C458" s="381">
        <v>19</v>
      </c>
      <c r="D458" s="381" t="s">
        <v>496</v>
      </c>
      <c r="E458" s="381" t="s">
        <v>497</v>
      </c>
      <c r="F458" s="381" t="s">
        <v>498</v>
      </c>
      <c r="G458" s="8" t="s">
        <v>499</v>
      </c>
      <c r="H458" s="46" t="s">
        <v>14</v>
      </c>
      <c r="I458" s="59">
        <v>1</v>
      </c>
      <c r="J458" s="46" t="s">
        <v>20</v>
      </c>
      <c r="K458" s="266">
        <v>0.25</v>
      </c>
      <c r="L458" s="266">
        <v>0.25</v>
      </c>
      <c r="M458" s="266">
        <v>0.25</v>
      </c>
      <c r="N458" s="266">
        <v>1</v>
      </c>
      <c r="O458" s="151" t="s">
        <v>500</v>
      </c>
      <c r="P458" s="73"/>
      <c r="Q458" s="1"/>
      <c r="R458" s="73"/>
      <c r="S458" s="73"/>
      <c r="T458" s="73"/>
    </row>
    <row r="459" spans="1:20" ht="27" hidden="1" x14ac:dyDescent="0.25">
      <c r="A459" s="381"/>
      <c r="B459" s="381"/>
      <c r="C459" s="381"/>
      <c r="D459" s="381"/>
      <c r="E459" s="381"/>
      <c r="F459" s="381"/>
      <c r="G459" s="8" t="s">
        <v>501</v>
      </c>
      <c r="H459" s="46" t="s">
        <v>14</v>
      </c>
      <c r="I459" s="59">
        <v>1</v>
      </c>
      <c r="J459" s="46" t="s">
        <v>20</v>
      </c>
      <c r="K459" s="266">
        <v>0.2</v>
      </c>
      <c r="L459" s="266">
        <v>0.4</v>
      </c>
      <c r="M459" s="266">
        <v>0.3</v>
      </c>
      <c r="N459" s="266">
        <v>1</v>
      </c>
      <c r="O459" s="151" t="s">
        <v>500</v>
      </c>
      <c r="P459" s="73"/>
      <c r="Q459" s="1"/>
      <c r="R459" s="73"/>
      <c r="S459" s="73"/>
      <c r="T459" s="73"/>
    </row>
    <row r="460" spans="1:20" ht="27" hidden="1" x14ac:dyDescent="0.25">
      <c r="A460" s="381"/>
      <c r="B460" s="381"/>
      <c r="C460" s="381"/>
      <c r="D460" s="381"/>
      <c r="E460" s="381"/>
      <c r="F460" s="381"/>
      <c r="G460" s="8" t="s">
        <v>502</v>
      </c>
      <c r="H460" s="46" t="s">
        <v>14</v>
      </c>
      <c r="I460" s="59">
        <v>6</v>
      </c>
      <c r="J460" s="46" t="s">
        <v>20</v>
      </c>
      <c r="K460" s="266">
        <v>1</v>
      </c>
      <c r="L460" s="266">
        <v>1</v>
      </c>
      <c r="M460" s="266">
        <v>2</v>
      </c>
      <c r="N460" s="266">
        <v>2</v>
      </c>
      <c r="O460" s="151" t="s">
        <v>500</v>
      </c>
      <c r="P460" s="73"/>
      <c r="Q460" s="1"/>
      <c r="R460" s="73"/>
      <c r="S460" s="73"/>
      <c r="T460" s="73"/>
    </row>
    <row r="461" spans="1:20" ht="51" hidden="1" x14ac:dyDescent="0.25">
      <c r="A461" s="381">
        <v>5</v>
      </c>
      <c r="B461" s="381" t="s">
        <v>472</v>
      </c>
      <c r="C461" s="381">
        <v>19</v>
      </c>
      <c r="D461" s="381" t="s">
        <v>496</v>
      </c>
      <c r="E461" s="381" t="s">
        <v>503</v>
      </c>
      <c r="F461" s="381" t="s">
        <v>504</v>
      </c>
      <c r="G461" s="8" t="s">
        <v>505</v>
      </c>
      <c r="H461" s="46" t="s">
        <v>14</v>
      </c>
      <c r="I461" s="59">
        <v>1</v>
      </c>
      <c r="J461" s="46" t="s">
        <v>20</v>
      </c>
      <c r="K461" s="266">
        <v>0</v>
      </c>
      <c r="L461" s="266">
        <v>1</v>
      </c>
      <c r="M461" s="266">
        <v>0</v>
      </c>
      <c r="N461" s="266">
        <v>0</v>
      </c>
      <c r="O461" s="151" t="s">
        <v>500</v>
      </c>
      <c r="P461" s="73"/>
      <c r="Q461" s="1"/>
      <c r="R461" s="73"/>
      <c r="S461" s="73"/>
      <c r="T461" s="73"/>
    </row>
    <row r="462" spans="1:20" ht="27" hidden="1" x14ac:dyDescent="0.25">
      <c r="A462" s="381"/>
      <c r="B462" s="381"/>
      <c r="C462" s="381"/>
      <c r="D462" s="381"/>
      <c r="E462" s="381"/>
      <c r="F462" s="381"/>
      <c r="G462" s="8" t="s">
        <v>506</v>
      </c>
      <c r="H462" s="46" t="s">
        <v>14</v>
      </c>
      <c r="I462" s="59">
        <v>10</v>
      </c>
      <c r="J462" s="46" t="s">
        <v>20</v>
      </c>
      <c r="K462" s="266">
        <v>0</v>
      </c>
      <c r="L462" s="266">
        <v>3</v>
      </c>
      <c r="M462" s="266">
        <v>3</v>
      </c>
      <c r="N462" s="266">
        <v>4</v>
      </c>
      <c r="O462" s="151" t="s">
        <v>500</v>
      </c>
      <c r="P462" s="73"/>
      <c r="Q462" s="1"/>
      <c r="R462" s="73"/>
      <c r="S462" s="73"/>
      <c r="T462" s="73"/>
    </row>
    <row r="463" spans="1:20" ht="27" hidden="1" x14ac:dyDescent="0.25">
      <c r="A463" s="381"/>
      <c r="B463" s="381"/>
      <c r="C463" s="381"/>
      <c r="D463" s="381"/>
      <c r="E463" s="381"/>
      <c r="F463" s="381"/>
      <c r="G463" s="8" t="s">
        <v>507</v>
      </c>
      <c r="H463" s="46" t="s">
        <v>14</v>
      </c>
      <c r="I463" s="59">
        <v>1</v>
      </c>
      <c r="J463" s="46" t="s">
        <v>20</v>
      </c>
      <c r="K463" s="266">
        <v>0</v>
      </c>
      <c r="L463" s="266">
        <v>0</v>
      </c>
      <c r="M463" s="266">
        <v>0</v>
      </c>
      <c r="N463" s="266">
        <v>1</v>
      </c>
      <c r="O463" s="151" t="s">
        <v>500</v>
      </c>
      <c r="P463" s="73"/>
      <c r="Q463" s="1"/>
      <c r="R463" s="73"/>
      <c r="S463" s="73"/>
      <c r="T463" s="73"/>
    </row>
    <row r="464" spans="1:20" ht="27" hidden="1" x14ac:dyDescent="0.25">
      <c r="A464" s="381"/>
      <c r="B464" s="381"/>
      <c r="C464" s="381"/>
      <c r="D464" s="381"/>
      <c r="E464" s="381"/>
      <c r="F464" s="381"/>
      <c r="G464" s="8" t="s">
        <v>508</v>
      </c>
      <c r="H464" s="46" t="s">
        <v>14</v>
      </c>
      <c r="I464" s="59">
        <v>50</v>
      </c>
      <c r="J464" s="46" t="s">
        <v>20</v>
      </c>
      <c r="K464" s="266">
        <v>5</v>
      </c>
      <c r="L464" s="266">
        <v>10</v>
      </c>
      <c r="M464" s="266">
        <v>15</v>
      </c>
      <c r="N464" s="266">
        <v>20</v>
      </c>
      <c r="O464" s="151" t="s">
        <v>500</v>
      </c>
      <c r="P464" s="73"/>
      <c r="Q464" s="1"/>
      <c r="R464" s="73"/>
      <c r="S464" s="73"/>
      <c r="T464" s="73"/>
    </row>
    <row r="465" spans="1:20" ht="27" hidden="1" x14ac:dyDescent="0.25">
      <c r="A465" s="381"/>
      <c r="B465" s="381"/>
      <c r="C465" s="381"/>
      <c r="D465" s="381"/>
      <c r="E465" s="381"/>
      <c r="F465" s="381"/>
      <c r="G465" s="8" t="s">
        <v>509</v>
      </c>
      <c r="H465" s="46" t="s">
        <v>14</v>
      </c>
      <c r="I465" s="59">
        <v>1</v>
      </c>
      <c r="J465" s="46" t="s">
        <v>20</v>
      </c>
      <c r="K465" s="266"/>
      <c r="L465" s="266"/>
      <c r="M465" s="266"/>
      <c r="N465" s="266">
        <v>1</v>
      </c>
      <c r="O465" s="151" t="s">
        <v>500</v>
      </c>
      <c r="P465" s="73"/>
      <c r="Q465" s="1"/>
      <c r="R465" s="73"/>
      <c r="S465" s="73"/>
      <c r="T465" s="73"/>
    </row>
    <row r="466" spans="1:20" ht="27" hidden="1" x14ac:dyDescent="0.25">
      <c r="A466" s="381"/>
      <c r="B466" s="381"/>
      <c r="C466" s="381"/>
      <c r="D466" s="381"/>
      <c r="E466" s="381"/>
      <c r="F466" s="381"/>
      <c r="G466" s="8" t="s">
        <v>510</v>
      </c>
      <c r="H466" s="46" t="s">
        <v>14</v>
      </c>
      <c r="I466" s="59">
        <v>1</v>
      </c>
      <c r="J466" s="46" t="s">
        <v>20</v>
      </c>
      <c r="K466" s="266">
        <v>0</v>
      </c>
      <c r="L466" s="266">
        <v>1</v>
      </c>
      <c r="M466" s="266">
        <v>0</v>
      </c>
      <c r="N466" s="266">
        <v>0</v>
      </c>
      <c r="O466" s="151" t="s">
        <v>500</v>
      </c>
      <c r="P466" s="73"/>
      <c r="Q466" s="1"/>
      <c r="R466" s="73"/>
      <c r="S466" s="73"/>
      <c r="T466" s="73"/>
    </row>
    <row r="467" spans="1:20" ht="27" hidden="1" x14ac:dyDescent="0.25">
      <c r="A467" s="381">
        <v>5</v>
      </c>
      <c r="B467" s="381" t="s">
        <v>472</v>
      </c>
      <c r="C467" s="381">
        <v>19</v>
      </c>
      <c r="D467" s="381" t="s">
        <v>496</v>
      </c>
      <c r="E467" s="381" t="s">
        <v>511</v>
      </c>
      <c r="F467" s="381" t="s">
        <v>1213</v>
      </c>
      <c r="G467" s="5" t="s">
        <v>512</v>
      </c>
      <c r="H467" s="58" t="s">
        <v>14</v>
      </c>
      <c r="I467" s="59">
        <v>16</v>
      </c>
      <c r="J467" s="58" t="s">
        <v>37</v>
      </c>
      <c r="K467" s="267">
        <v>4</v>
      </c>
      <c r="L467" s="267">
        <v>4</v>
      </c>
      <c r="M467" s="267">
        <v>4</v>
      </c>
      <c r="N467" s="267">
        <v>4</v>
      </c>
      <c r="O467" s="151" t="s">
        <v>500</v>
      </c>
      <c r="P467" s="73"/>
      <c r="Q467" s="1"/>
      <c r="R467" s="73"/>
      <c r="S467" s="73"/>
      <c r="T467" s="73"/>
    </row>
    <row r="468" spans="1:20" ht="27" hidden="1" x14ac:dyDescent="0.25">
      <c r="A468" s="381"/>
      <c r="B468" s="381"/>
      <c r="C468" s="381"/>
      <c r="D468" s="381"/>
      <c r="E468" s="381"/>
      <c r="F468" s="381"/>
      <c r="G468" s="5" t="s">
        <v>513</v>
      </c>
      <c r="H468" s="58" t="s">
        <v>14</v>
      </c>
      <c r="I468" s="59">
        <v>1</v>
      </c>
      <c r="J468" s="58" t="s">
        <v>20</v>
      </c>
      <c r="K468" s="267">
        <v>0.25</v>
      </c>
      <c r="L468" s="267">
        <v>0.25</v>
      </c>
      <c r="M468" s="267">
        <v>0.25</v>
      </c>
      <c r="N468" s="267">
        <v>1</v>
      </c>
      <c r="O468" s="151" t="s">
        <v>500</v>
      </c>
      <c r="P468" s="73"/>
      <c r="Q468" s="1"/>
      <c r="R468" s="73"/>
      <c r="S468" s="73"/>
      <c r="T468" s="73"/>
    </row>
    <row r="469" spans="1:20" ht="27" hidden="1" x14ac:dyDescent="0.25">
      <c r="A469" s="381">
        <v>5</v>
      </c>
      <c r="B469" s="381" t="s">
        <v>472</v>
      </c>
      <c r="C469" s="381">
        <v>19</v>
      </c>
      <c r="D469" s="381" t="s">
        <v>496</v>
      </c>
      <c r="E469" s="381" t="s">
        <v>514</v>
      </c>
      <c r="F469" s="381" t="s">
        <v>515</v>
      </c>
      <c r="G469" s="8" t="s">
        <v>516</v>
      </c>
      <c r="H469" s="46" t="s">
        <v>14</v>
      </c>
      <c r="I469" s="59">
        <v>4</v>
      </c>
      <c r="J469" s="46" t="s">
        <v>20</v>
      </c>
      <c r="K469" s="267">
        <v>1</v>
      </c>
      <c r="L469" s="267">
        <v>1</v>
      </c>
      <c r="M469" s="267">
        <v>1</v>
      </c>
      <c r="N469" s="267">
        <v>1</v>
      </c>
      <c r="O469" s="151" t="s">
        <v>500</v>
      </c>
      <c r="P469" s="73"/>
      <c r="Q469" s="1"/>
      <c r="R469" s="73"/>
      <c r="S469" s="73"/>
      <c r="T469" s="73"/>
    </row>
    <row r="470" spans="1:20" ht="13.5" hidden="1" customHeight="1" x14ac:dyDescent="0.25">
      <c r="A470" s="381"/>
      <c r="B470" s="381"/>
      <c r="C470" s="381"/>
      <c r="D470" s="381"/>
      <c r="E470" s="381"/>
      <c r="F470" s="381"/>
      <c r="G470" s="8" t="s">
        <v>517</v>
      </c>
      <c r="H470" s="46" t="s">
        <v>14</v>
      </c>
      <c r="I470" s="241">
        <v>30000</v>
      </c>
      <c r="J470" s="46" t="s">
        <v>37</v>
      </c>
      <c r="K470" s="267">
        <v>2500</v>
      </c>
      <c r="L470" s="267">
        <v>7500</v>
      </c>
      <c r="M470" s="267">
        <v>10000</v>
      </c>
      <c r="N470" s="267">
        <v>10000</v>
      </c>
      <c r="O470" s="151" t="s">
        <v>500</v>
      </c>
      <c r="P470" s="73"/>
      <c r="Q470" s="1"/>
      <c r="R470" s="73"/>
      <c r="S470" s="73"/>
      <c r="T470" s="73"/>
    </row>
    <row r="471" spans="1:20" ht="33" hidden="1" customHeight="1" x14ac:dyDescent="0.25">
      <c r="A471" s="381">
        <v>5</v>
      </c>
      <c r="B471" s="381" t="s">
        <v>472</v>
      </c>
      <c r="C471" s="381">
        <v>20</v>
      </c>
      <c r="D471" s="381" t="s">
        <v>518</v>
      </c>
      <c r="E471" s="381" t="s">
        <v>519</v>
      </c>
      <c r="F471" s="381" t="s">
        <v>520</v>
      </c>
      <c r="G471" s="147" t="s">
        <v>49</v>
      </c>
      <c r="H471" s="158" t="s">
        <v>14</v>
      </c>
      <c r="I471" s="109">
        <v>3000</v>
      </c>
      <c r="J471" s="158" t="s">
        <v>20</v>
      </c>
      <c r="K471" s="110">
        <v>200</v>
      </c>
      <c r="L471" s="110">
        <v>500</v>
      </c>
      <c r="M471" s="110">
        <v>1150</v>
      </c>
      <c r="N471" s="110">
        <v>1150</v>
      </c>
      <c r="O471" s="111" t="s">
        <v>77</v>
      </c>
      <c r="P471" s="93" t="s">
        <v>1214</v>
      </c>
      <c r="Q471" s="116">
        <v>400</v>
      </c>
      <c r="R471" s="93" t="s">
        <v>1215</v>
      </c>
      <c r="S471" s="268"/>
      <c r="T471" s="268">
        <v>0</v>
      </c>
    </row>
    <row r="472" spans="1:20" ht="33" hidden="1" customHeight="1" x14ac:dyDescent="0.25">
      <c r="A472" s="381"/>
      <c r="B472" s="381"/>
      <c r="C472" s="381"/>
      <c r="D472" s="381"/>
      <c r="E472" s="381"/>
      <c r="F472" s="381"/>
      <c r="G472" s="147" t="s">
        <v>521</v>
      </c>
      <c r="H472" s="158" t="s">
        <v>14</v>
      </c>
      <c r="I472" s="109">
        <v>1</v>
      </c>
      <c r="J472" s="158" t="s">
        <v>20</v>
      </c>
      <c r="K472" s="110">
        <v>0.25</v>
      </c>
      <c r="L472" s="110">
        <v>0.25</v>
      </c>
      <c r="M472" s="110">
        <v>0.25</v>
      </c>
      <c r="N472" s="110">
        <v>0.25</v>
      </c>
      <c r="O472" s="111" t="s">
        <v>77</v>
      </c>
      <c r="P472" s="93" t="s">
        <v>1216</v>
      </c>
      <c r="Q472" s="116">
        <v>150</v>
      </c>
      <c r="R472" s="118"/>
      <c r="S472" s="118"/>
      <c r="T472" s="118"/>
    </row>
    <row r="473" spans="1:20" ht="33" hidden="1" customHeight="1" x14ac:dyDescent="0.25">
      <c r="A473" s="381"/>
      <c r="B473" s="381"/>
      <c r="C473" s="381"/>
      <c r="D473" s="381"/>
      <c r="E473" s="381"/>
      <c r="F473" s="381"/>
      <c r="G473" s="147" t="s">
        <v>522</v>
      </c>
      <c r="H473" s="158" t="s">
        <v>14</v>
      </c>
      <c r="I473" s="109">
        <v>1</v>
      </c>
      <c r="J473" s="158" t="s">
        <v>20</v>
      </c>
      <c r="K473" s="110">
        <v>0.5</v>
      </c>
      <c r="L473" s="110">
        <v>0.5</v>
      </c>
      <c r="M473" s="110">
        <v>0</v>
      </c>
      <c r="N473" s="110">
        <v>0</v>
      </c>
      <c r="O473" s="111" t="s">
        <v>77</v>
      </c>
      <c r="P473" s="93" t="s">
        <v>1217</v>
      </c>
      <c r="Q473" s="116">
        <v>250</v>
      </c>
      <c r="R473" s="118"/>
      <c r="S473" s="118"/>
      <c r="T473" s="118"/>
    </row>
    <row r="474" spans="1:20" ht="33" hidden="1" customHeight="1" x14ac:dyDescent="0.25">
      <c r="A474" s="381"/>
      <c r="B474" s="381"/>
      <c r="C474" s="381"/>
      <c r="D474" s="381"/>
      <c r="E474" s="381"/>
      <c r="F474" s="381"/>
      <c r="G474" s="147" t="s">
        <v>523</v>
      </c>
      <c r="H474" s="158" t="s">
        <v>23</v>
      </c>
      <c r="I474" s="109">
        <v>100</v>
      </c>
      <c r="J474" s="158" t="s">
        <v>15</v>
      </c>
      <c r="K474" s="110">
        <v>100</v>
      </c>
      <c r="L474" s="110">
        <v>100</v>
      </c>
      <c r="M474" s="110">
        <v>100</v>
      </c>
      <c r="N474" s="110">
        <v>100</v>
      </c>
      <c r="O474" s="111" t="s">
        <v>77</v>
      </c>
      <c r="P474" s="93" t="s">
        <v>1218</v>
      </c>
      <c r="Q474" s="116">
        <v>1100</v>
      </c>
      <c r="R474" s="118"/>
      <c r="S474" s="118"/>
      <c r="T474" s="118"/>
    </row>
    <row r="475" spans="1:20" ht="29.25" hidden="1" customHeight="1" x14ac:dyDescent="0.25">
      <c r="A475" s="381">
        <v>5</v>
      </c>
      <c r="B475" s="381" t="s">
        <v>472</v>
      </c>
      <c r="C475" s="381">
        <v>20</v>
      </c>
      <c r="D475" s="381" t="s">
        <v>518</v>
      </c>
      <c r="E475" s="381" t="s">
        <v>519</v>
      </c>
      <c r="F475" s="381" t="s">
        <v>524</v>
      </c>
      <c r="G475" s="28" t="s">
        <v>525</v>
      </c>
      <c r="H475" s="269" t="s">
        <v>14</v>
      </c>
      <c r="I475" s="101">
        <v>4</v>
      </c>
      <c r="J475" s="269" t="s">
        <v>526</v>
      </c>
      <c r="K475" s="102">
        <v>4</v>
      </c>
      <c r="L475" s="102">
        <v>4</v>
      </c>
      <c r="M475" s="102">
        <v>4</v>
      </c>
      <c r="N475" s="102">
        <v>4</v>
      </c>
      <c r="O475" s="60" t="s">
        <v>77</v>
      </c>
      <c r="P475" s="90" t="s">
        <v>1219</v>
      </c>
      <c r="Q475" s="270">
        <v>800</v>
      </c>
      <c r="R475" s="90" t="s">
        <v>524</v>
      </c>
      <c r="S475" s="106"/>
      <c r="T475" s="106"/>
    </row>
    <row r="476" spans="1:20" ht="29.25" hidden="1" customHeight="1" x14ac:dyDescent="0.25">
      <c r="A476" s="381"/>
      <c r="B476" s="381"/>
      <c r="C476" s="381"/>
      <c r="D476" s="381"/>
      <c r="E476" s="381"/>
      <c r="F476" s="381"/>
      <c r="G476" s="28" t="s">
        <v>527</v>
      </c>
      <c r="H476" s="269" t="s">
        <v>14</v>
      </c>
      <c r="I476" s="101">
        <v>3</v>
      </c>
      <c r="J476" s="269" t="s">
        <v>15</v>
      </c>
      <c r="K476" s="102">
        <v>3</v>
      </c>
      <c r="L476" s="102">
        <v>3</v>
      </c>
      <c r="M476" s="102">
        <v>3</v>
      </c>
      <c r="N476" s="102">
        <v>3</v>
      </c>
      <c r="O476" s="60" t="s">
        <v>77</v>
      </c>
      <c r="P476" s="90" t="s">
        <v>1220</v>
      </c>
      <c r="Q476" s="270">
        <v>800</v>
      </c>
      <c r="R476" s="106"/>
      <c r="S476" s="106" t="s">
        <v>1221</v>
      </c>
      <c r="T476" s="271">
        <v>200000000</v>
      </c>
    </row>
    <row r="477" spans="1:20" ht="29.25" hidden="1" customHeight="1" x14ac:dyDescent="0.25">
      <c r="A477" s="381"/>
      <c r="B477" s="381"/>
      <c r="C477" s="381"/>
      <c r="D477" s="381"/>
      <c r="E477" s="381"/>
      <c r="F477" s="381"/>
      <c r="G477" s="28" t="s">
        <v>528</v>
      </c>
      <c r="H477" s="269" t="s">
        <v>14</v>
      </c>
      <c r="I477" s="101">
        <v>1</v>
      </c>
      <c r="J477" s="269" t="s">
        <v>15</v>
      </c>
      <c r="K477" s="102">
        <v>1</v>
      </c>
      <c r="L477" s="102">
        <v>1</v>
      </c>
      <c r="M477" s="102">
        <v>1</v>
      </c>
      <c r="N477" s="102">
        <v>1</v>
      </c>
      <c r="O477" s="60" t="s">
        <v>77</v>
      </c>
      <c r="P477" s="90" t="s">
        <v>1222</v>
      </c>
      <c r="Q477" s="270">
        <v>800</v>
      </c>
      <c r="R477" s="106"/>
      <c r="S477" s="104" t="s">
        <v>1223</v>
      </c>
      <c r="T477" s="271">
        <v>1200000000</v>
      </c>
    </row>
    <row r="478" spans="1:20" ht="29.25" hidden="1" customHeight="1" x14ac:dyDescent="0.25">
      <c r="A478" s="381"/>
      <c r="B478" s="381"/>
      <c r="C478" s="381"/>
      <c r="D478" s="381"/>
      <c r="E478" s="381"/>
      <c r="F478" s="381"/>
      <c r="G478" s="28" t="s">
        <v>529</v>
      </c>
      <c r="H478" s="269" t="s">
        <v>23</v>
      </c>
      <c r="I478" s="101">
        <v>100</v>
      </c>
      <c r="J478" s="269" t="s">
        <v>37</v>
      </c>
      <c r="K478" s="102">
        <v>10</v>
      </c>
      <c r="L478" s="102">
        <v>20</v>
      </c>
      <c r="M478" s="102">
        <v>40</v>
      </c>
      <c r="N478" s="102">
        <v>30</v>
      </c>
      <c r="O478" s="60" t="s">
        <v>77</v>
      </c>
      <c r="P478" s="90" t="s">
        <v>1224</v>
      </c>
      <c r="Q478" s="270">
        <v>702</v>
      </c>
      <c r="R478" s="106"/>
      <c r="S478" s="104" t="s">
        <v>1225</v>
      </c>
      <c r="T478" s="271">
        <v>1989879373</v>
      </c>
    </row>
    <row r="479" spans="1:20" ht="29.25" hidden="1" customHeight="1" x14ac:dyDescent="0.25">
      <c r="A479" s="381"/>
      <c r="B479" s="381"/>
      <c r="C479" s="381"/>
      <c r="D479" s="381"/>
      <c r="E479" s="381"/>
      <c r="F479" s="381"/>
      <c r="G479" s="28" t="s">
        <v>529</v>
      </c>
      <c r="H479" s="269" t="s">
        <v>23</v>
      </c>
      <c r="I479" s="101">
        <v>101</v>
      </c>
      <c r="J479" s="269" t="s">
        <v>37</v>
      </c>
      <c r="K479" s="102">
        <v>10</v>
      </c>
      <c r="L479" s="102">
        <v>20</v>
      </c>
      <c r="M479" s="102">
        <v>40</v>
      </c>
      <c r="N479" s="102">
        <v>30</v>
      </c>
      <c r="O479" s="60" t="s">
        <v>77</v>
      </c>
      <c r="P479" s="90" t="s">
        <v>1226</v>
      </c>
      <c r="Q479" s="270">
        <v>702</v>
      </c>
      <c r="R479" s="106"/>
      <c r="S479" s="104" t="s">
        <v>1227</v>
      </c>
      <c r="T479" s="271">
        <v>956387241</v>
      </c>
    </row>
    <row r="480" spans="1:20" ht="51.75" hidden="1" customHeight="1" x14ac:dyDescent="0.25">
      <c r="A480" s="3">
        <v>5</v>
      </c>
      <c r="B480" s="44" t="s">
        <v>472</v>
      </c>
      <c r="C480" s="3">
        <v>20</v>
      </c>
      <c r="D480" s="44" t="s">
        <v>518</v>
      </c>
      <c r="E480" s="49" t="s">
        <v>519</v>
      </c>
      <c r="F480" s="272" t="s">
        <v>956</v>
      </c>
      <c r="G480" s="11" t="s">
        <v>530</v>
      </c>
      <c r="H480" s="238" t="s">
        <v>14</v>
      </c>
      <c r="I480" s="75">
        <v>500</v>
      </c>
      <c r="J480" s="46" t="s">
        <v>20</v>
      </c>
      <c r="K480" s="21">
        <v>0</v>
      </c>
      <c r="L480" s="21">
        <v>150</v>
      </c>
      <c r="M480" s="21">
        <v>200</v>
      </c>
      <c r="N480" s="21">
        <v>150</v>
      </c>
      <c r="O480" s="151" t="s">
        <v>120</v>
      </c>
      <c r="P480" s="73"/>
      <c r="Q480" s="152"/>
      <c r="R480" s="73"/>
      <c r="S480" s="73"/>
      <c r="T480" s="73"/>
    </row>
    <row r="481" spans="1:20" ht="74.25" hidden="1" customHeight="1" x14ac:dyDescent="0.25">
      <c r="A481" s="3">
        <v>5</v>
      </c>
      <c r="B481" s="44" t="s">
        <v>472</v>
      </c>
      <c r="C481" s="44">
        <v>20</v>
      </c>
      <c r="D481" s="44" t="s">
        <v>518</v>
      </c>
      <c r="E481" s="44" t="s">
        <v>519</v>
      </c>
      <c r="F481" s="52" t="s">
        <v>1228</v>
      </c>
      <c r="G481" s="11" t="s">
        <v>531</v>
      </c>
      <c r="H481" s="238" t="s">
        <v>14</v>
      </c>
      <c r="I481" s="75">
        <v>6000</v>
      </c>
      <c r="J481" s="46" t="s">
        <v>20</v>
      </c>
      <c r="K481" s="21">
        <v>0</v>
      </c>
      <c r="L481" s="21">
        <v>1000</v>
      </c>
      <c r="M481" s="21">
        <v>2500</v>
      </c>
      <c r="N481" s="21">
        <v>2500</v>
      </c>
      <c r="O481" s="151" t="s">
        <v>120</v>
      </c>
      <c r="P481" s="73"/>
      <c r="Q481" s="152"/>
      <c r="R481" s="73"/>
      <c r="S481" s="73"/>
      <c r="T481" s="73"/>
    </row>
    <row r="482" spans="1:20" ht="27" hidden="1" x14ac:dyDescent="0.25">
      <c r="A482" s="381">
        <v>5</v>
      </c>
      <c r="B482" s="381" t="s">
        <v>472</v>
      </c>
      <c r="C482" s="381">
        <v>21</v>
      </c>
      <c r="D482" s="381" t="s">
        <v>532</v>
      </c>
      <c r="E482" s="381" t="s">
        <v>533</v>
      </c>
      <c r="F482" s="381" t="s">
        <v>1229</v>
      </c>
      <c r="G482" s="8" t="s">
        <v>534</v>
      </c>
      <c r="H482" s="46" t="s">
        <v>14</v>
      </c>
      <c r="I482" s="59">
        <v>1</v>
      </c>
      <c r="J482" s="46" t="s">
        <v>20</v>
      </c>
      <c r="K482" s="273">
        <v>0</v>
      </c>
      <c r="L482" s="273">
        <v>1</v>
      </c>
      <c r="M482" s="273">
        <v>0</v>
      </c>
      <c r="N482" s="273">
        <v>0</v>
      </c>
      <c r="O482" s="151" t="s">
        <v>500</v>
      </c>
      <c r="P482" s="73"/>
      <c r="Q482" s="1"/>
      <c r="R482" s="73"/>
      <c r="S482" s="73"/>
      <c r="T482" s="73"/>
    </row>
    <row r="483" spans="1:20" ht="27" hidden="1" x14ac:dyDescent="0.25">
      <c r="A483" s="381"/>
      <c r="B483" s="381"/>
      <c r="C483" s="381"/>
      <c r="D483" s="381"/>
      <c r="E483" s="381"/>
      <c r="F483" s="381"/>
      <c r="G483" s="8" t="s">
        <v>535</v>
      </c>
      <c r="H483" s="46" t="s">
        <v>536</v>
      </c>
      <c r="I483" s="59">
        <v>50</v>
      </c>
      <c r="J483" s="46" t="s">
        <v>20</v>
      </c>
      <c r="K483" s="273">
        <v>0</v>
      </c>
      <c r="L483" s="273">
        <v>0</v>
      </c>
      <c r="M483" s="273">
        <v>25</v>
      </c>
      <c r="N483" s="273">
        <v>25</v>
      </c>
      <c r="O483" s="151" t="s">
        <v>500</v>
      </c>
      <c r="P483" s="73"/>
      <c r="Q483" s="1"/>
      <c r="R483" s="73"/>
      <c r="S483" s="73"/>
      <c r="T483" s="73"/>
    </row>
    <row r="484" spans="1:20" ht="25.5" hidden="1" customHeight="1" x14ac:dyDescent="0.25">
      <c r="A484" s="381"/>
      <c r="B484" s="381"/>
      <c r="C484" s="381"/>
      <c r="D484" s="381"/>
      <c r="E484" s="381"/>
      <c r="F484" s="381"/>
      <c r="G484" s="8" t="s">
        <v>537</v>
      </c>
      <c r="H484" s="46" t="s">
        <v>14</v>
      </c>
      <c r="I484" s="59">
        <v>10</v>
      </c>
      <c r="J484" s="46" t="s">
        <v>20</v>
      </c>
      <c r="K484" s="273">
        <v>0</v>
      </c>
      <c r="L484" s="273">
        <v>3</v>
      </c>
      <c r="M484" s="273">
        <v>3</v>
      </c>
      <c r="N484" s="273">
        <v>4</v>
      </c>
      <c r="O484" s="151" t="s">
        <v>500</v>
      </c>
      <c r="P484" s="73"/>
      <c r="Q484" s="1"/>
      <c r="R484" s="73"/>
      <c r="S484" s="73"/>
      <c r="T484" s="73"/>
    </row>
    <row r="485" spans="1:20" ht="33" hidden="1" customHeight="1" x14ac:dyDescent="0.25">
      <c r="A485" s="381">
        <v>5</v>
      </c>
      <c r="B485" s="381" t="s">
        <v>472</v>
      </c>
      <c r="C485" s="381">
        <v>21</v>
      </c>
      <c r="D485" s="381" t="s">
        <v>532</v>
      </c>
      <c r="E485" s="381" t="s">
        <v>538</v>
      </c>
      <c r="F485" s="381" t="s">
        <v>539</v>
      </c>
      <c r="G485" s="8" t="s">
        <v>540</v>
      </c>
      <c r="H485" s="46" t="s">
        <v>14</v>
      </c>
      <c r="I485" s="59">
        <v>1</v>
      </c>
      <c r="J485" s="46" t="s">
        <v>20</v>
      </c>
      <c r="K485" s="274">
        <v>1</v>
      </c>
      <c r="L485" s="274">
        <v>0</v>
      </c>
      <c r="M485" s="274">
        <v>0</v>
      </c>
      <c r="N485" s="274">
        <v>0</v>
      </c>
      <c r="O485" s="151" t="s">
        <v>500</v>
      </c>
      <c r="P485" s="73"/>
      <c r="Q485" s="1"/>
      <c r="R485" s="73"/>
      <c r="S485" s="73"/>
      <c r="T485" s="73"/>
    </row>
    <row r="486" spans="1:20" ht="13.5" hidden="1" customHeight="1" x14ac:dyDescent="0.25">
      <c r="A486" s="381"/>
      <c r="B486" s="381"/>
      <c r="C486" s="381"/>
      <c r="D486" s="381"/>
      <c r="E486" s="381"/>
      <c r="F486" s="381"/>
      <c r="G486" s="8" t="s">
        <v>541</v>
      </c>
      <c r="H486" s="46" t="s">
        <v>14</v>
      </c>
      <c r="I486" s="59">
        <v>6</v>
      </c>
      <c r="J486" s="46" t="s">
        <v>20</v>
      </c>
      <c r="K486" s="274">
        <v>6</v>
      </c>
      <c r="L486" s="274">
        <v>0</v>
      </c>
      <c r="M486" s="274">
        <v>0</v>
      </c>
      <c r="N486" s="274">
        <v>0</v>
      </c>
      <c r="O486" s="151" t="s">
        <v>500</v>
      </c>
      <c r="P486" s="73"/>
      <c r="Q486" s="1"/>
      <c r="R486" s="73"/>
      <c r="S486" s="73"/>
      <c r="T486" s="73"/>
    </row>
    <row r="487" spans="1:20" ht="23.25" hidden="1" customHeight="1" x14ac:dyDescent="0.25">
      <c r="A487" s="381"/>
      <c r="B487" s="381"/>
      <c r="C487" s="381"/>
      <c r="D487" s="381"/>
      <c r="E487" s="381"/>
      <c r="F487" s="381"/>
      <c r="G487" s="8" t="s">
        <v>542</v>
      </c>
      <c r="H487" s="46" t="s">
        <v>14</v>
      </c>
      <c r="I487" s="59">
        <v>1</v>
      </c>
      <c r="J487" s="46" t="s">
        <v>20</v>
      </c>
      <c r="K487" s="274">
        <v>1</v>
      </c>
      <c r="L487" s="274">
        <v>0</v>
      </c>
      <c r="M487" s="274">
        <v>0</v>
      </c>
      <c r="N487" s="274">
        <v>0</v>
      </c>
      <c r="O487" s="151" t="s">
        <v>500</v>
      </c>
      <c r="P487" s="73"/>
      <c r="Q487" s="1"/>
      <c r="R487" s="73"/>
      <c r="S487" s="73"/>
      <c r="T487" s="73"/>
    </row>
    <row r="488" spans="1:20" ht="12.75" hidden="1" customHeight="1" x14ac:dyDescent="0.25">
      <c r="A488" s="381"/>
      <c r="B488" s="381"/>
      <c r="C488" s="381"/>
      <c r="D488" s="381"/>
      <c r="E488" s="381"/>
      <c r="F488" s="381"/>
      <c r="G488" s="8" t="s">
        <v>543</v>
      </c>
      <c r="H488" s="46" t="s">
        <v>14</v>
      </c>
      <c r="I488" s="59">
        <v>4</v>
      </c>
      <c r="J488" s="46" t="s">
        <v>20</v>
      </c>
      <c r="K488" s="274">
        <v>0</v>
      </c>
      <c r="L488" s="274">
        <v>2</v>
      </c>
      <c r="M488" s="274">
        <v>1</v>
      </c>
      <c r="N488" s="274">
        <v>1</v>
      </c>
      <c r="O488" s="151" t="s">
        <v>500</v>
      </c>
      <c r="P488" s="73"/>
      <c r="Q488" s="1"/>
      <c r="R488" s="73"/>
      <c r="S488" s="73"/>
      <c r="T488" s="73"/>
    </row>
    <row r="489" spans="1:20" ht="27" hidden="1" x14ac:dyDescent="0.25">
      <c r="A489" s="381">
        <v>5</v>
      </c>
      <c r="B489" s="381" t="s">
        <v>472</v>
      </c>
      <c r="C489" s="381">
        <v>22</v>
      </c>
      <c r="D489" s="381" t="s">
        <v>544</v>
      </c>
      <c r="E489" s="381" t="s">
        <v>545</v>
      </c>
      <c r="F489" s="381" t="s">
        <v>546</v>
      </c>
      <c r="G489" s="8" t="s">
        <v>547</v>
      </c>
      <c r="H489" s="46" t="s">
        <v>14</v>
      </c>
      <c r="I489" s="59">
        <v>40</v>
      </c>
      <c r="J489" s="46" t="s">
        <v>20</v>
      </c>
      <c r="K489" s="275">
        <v>4</v>
      </c>
      <c r="L489" s="275">
        <v>12</v>
      </c>
      <c r="M489" s="275">
        <v>12</v>
      </c>
      <c r="N489" s="275">
        <v>12</v>
      </c>
      <c r="O489" s="151" t="s">
        <v>500</v>
      </c>
      <c r="P489" s="73"/>
      <c r="Q489" s="1"/>
      <c r="R489" s="73"/>
      <c r="S489" s="73"/>
      <c r="T489" s="73"/>
    </row>
    <row r="490" spans="1:20" ht="27" hidden="1" x14ac:dyDescent="0.25">
      <c r="A490" s="381"/>
      <c r="B490" s="381"/>
      <c r="C490" s="381"/>
      <c r="D490" s="381"/>
      <c r="E490" s="381"/>
      <c r="F490" s="381"/>
      <c r="G490" s="8" t="s">
        <v>548</v>
      </c>
      <c r="H490" s="46" t="s">
        <v>14</v>
      </c>
      <c r="I490" s="59">
        <v>24</v>
      </c>
      <c r="J490" s="238" t="s">
        <v>37</v>
      </c>
      <c r="K490" s="276">
        <v>3</v>
      </c>
      <c r="L490" s="276">
        <v>7</v>
      </c>
      <c r="M490" s="276">
        <v>7</v>
      </c>
      <c r="N490" s="276">
        <v>7</v>
      </c>
      <c r="O490" s="151" t="s">
        <v>500</v>
      </c>
      <c r="P490" s="80" t="s">
        <v>1230</v>
      </c>
      <c r="Q490" s="1"/>
      <c r="R490" s="73"/>
      <c r="S490" s="73"/>
      <c r="T490" s="73"/>
    </row>
    <row r="491" spans="1:20" ht="27" hidden="1" x14ac:dyDescent="0.25">
      <c r="A491" s="381"/>
      <c r="B491" s="381"/>
      <c r="C491" s="381"/>
      <c r="D491" s="381"/>
      <c r="E491" s="381"/>
      <c r="F491" s="381"/>
      <c r="G491" s="8" t="s">
        <v>549</v>
      </c>
      <c r="H491" s="46" t="s">
        <v>14</v>
      </c>
      <c r="I491" s="59">
        <v>3</v>
      </c>
      <c r="J491" s="46" t="s">
        <v>20</v>
      </c>
      <c r="K491" s="275">
        <v>0</v>
      </c>
      <c r="L491" s="275">
        <v>1</v>
      </c>
      <c r="M491" s="275">
        <v>1</v>
      </c>
      <c r="N491" s="275">
        <v>1</v>
      </c>
      <c r="O491" s="151" t="s">
        <v>500</v>
      </c>
      <c r="P491" s="73"/>
      <c r="Q491" s="1"/>
      <c r="R491" s="73"/>
      <c r="S491" s="73"/>
      <c r="T491" s="73"/>
    </row>
    <row r="492" spans="1:20" ht="27" hidden="1" x14ac:dyDescent="0.25">
      <c r="A492" s="381"/>
      <c r="B492" s="381"/>
      <c r="C492" s="381"/>
      <c r="D492" s="381"/>
      <c r="E492" s="381"/>
      <c r="F492" s="381"/>
      <c r="G492" s="8" t="s">
        <v>550</v>
      </c>
      <c r="H492" s="46" t="s">
        <v>14</v>
      </c>
      <c r="I492" s="59">
        <v>3</v>
      </c>
      <c r="J492" s="46" t="s">
        <v>20</v>
      </c>
      <c r="K492" s="275">
        <v>0</v>
      </c>
      <c r="L492" s="275">
        <v>1</v>
      </c>
      <c r="M492" s="275">
        <v>1</v>
      </c>
      <c r="N492" s="275">
        <v>1</v>
      </c>
      <c r="O492" s="151" t="s">
        <v>500</v>
      </c>
      <c r="P492" s="73"/>
      <c r="Q492" s="1"/>
      <c r="R492" s="73"/>
      <c r="S492" s="73"/>
      <c r="T492" s="73"/>
    </row>
    <row r="493" spans="1:20" ht="27" hidden="1" x14ac:dyDescent="0.25">
      <c r="A493" s="381"/>
      <c r="B493" s="381"/>
      <c r="C493" s="381"/>
      <c r="D493" s="381"/>
      <c r="E493" s="381"/>
      <c r="F493" s="381"/>
      <c r="G493" s="8" t="s">
        <v>551</v>
      </c>
      <c r="H493" s="46" t="s">
        <v>14</v>
      </c>
      <c r="I493" s="59">
        <v>1</v>
      </c>
      <c r="J493" s="46" t="s">
        <v>20</v>
      </c>
      <c r="K493" s="275">
        <v>0</v>
      </c>
      <c r="L493" s="275">
        <v>0</v>
      </c>
      <c r="M493" s="275">
        <v>0</v>
      </c>
      <c r="N493" s="275">
        <v>1</v>
      </c>
      <c r="O493" s="151" t="s">
        <v>500</v>
      </c>
      <c r="P493" s="73"/>
      <c r="Q493" s="1"/>
      <c r="R493" s="73"/>
      <c r="S493" s="73"/>
      <c r="T493" s="73"/>
    </row>
    <row r="494" spans="1:20" ht="25.5" hidden="1" x14ac:dyDescent="0.25">
      <c r="A494" s="381">
        <v>5</v>
      </c>
      <c r="B494" s="381" t="s">
        <v>472</v>
      </c>
      <c r="C494" s="381">
        <v>22</v>
      </c>
      <c r="D494" s="381" t="s">
        <v>544</v>
      </c>
      <c r="E494" s="381" t="s">
        <v>552</v>
      </c>
      <c r="F494" s="381" t="s">
        <v>553</v>
      </c>
      <c r="G494" s="8" t="s">
        <v>554</v>
      </c>
      <c r="H494" s="86" t="s">
        <v>14</v>
      </c>
      <c r="I494" s="59">
        <v>400</v>
      </c>
      <c r="J494" s="86" t="s">
        <v>20</v>
      </c>
      <c r="K494" s="275">
        <v>30</v>
      </c>
      <c r="L494" s="275">
        <v>150</v>
      </c>
      <c r="M494" s="275">
        <v>150</v>
      </c>
      <c r="N494" s="275">
        <v>70</v>
      </c>
      <c r="O494" s="151" t="s">
        <v>500</v>
      </c>
      <c r="P494" s="73"/>
      <c r="Q494" s="1"/>
      <c r="R494" s="73"/>
      <c r="S494" s="73"/>
      <c r="T494" s="73"/>
    </row>
    <row r="495" spans="1:20" ht="25.5" hidden="1" x14ac:dyDescent="0.25">
      <c r="A495" s="381"/>
      <c r="B495" s="381"/>
      <c r="C495" s="381"/>
      <c r="D495" s="381"/>
      <c r="E495" s="381"/>
      <c r="F495" s="381"/>
      <c r="G495" s="8" t="s">
        <v>555</v>
      </c>
      <c r="H495" s="86" t="s">
        <v>14</v>
      </c>
      <c r="I495" s="59">
        <v>100000</v>
      </c>
      <c r="J495" s="86" t="s">
        <v>20</v>
      </c>
      <c r="K495" s="275">
        <v>10000</v>
      </c>
      <c r="L495" s="275">
        <v>30000</v>
      </c>
      <c r="M495" s="275">
        <v>40000</v>
      </c>
      <c r="N495" s="275">
        <v>20000</v>
      </c>
      <c r="O495" s="151" t="s">
        <v>500</v>
      </c>
      <c r="P495" s="73"/>
      <c r="Q495" s="1"/>
      <c r="R495" s="73"/>
      <c r="S495" s="73"/>
      <c r="T495" s="73"/>
    </row>
    <row r="496" spans="1:20" ht="25.5" hidden="1" x14ac:dyDescent="0.25">
      <c r="A496" s="381"/>
      <c r="B496" s="381"/>
      <c r="C496" s="381"/>
      <c r="D496" s="381"/>
      <c r="E496" s="381"/>
      <c r="F496" s="381"/>
      <c r="G496" s="8" t="s">
        <v>556</v>
      </c>
      <c r="H496" s="86" t="s">
        <v>14</v>
      </c>
      <c r="I496" s="59">
        <v>30000</v>
      </c>
      <c r="J496" s="86" t="s">
        <v>37</v>
      </c>
      <c r="K496" s="275">
        <v>3000</v>
      </c>
      <c r="L496" s="275">
        <v>7500</v>
      </c>
      <c r="M496" s="275">
        <v>9500</v>
      </c>
      <c r="N496" s="275">
        <v>10000</v>
      </c>
      <c r="O496" s="151" t="s">
        <v>500</v>
      </c>
      <c r="P496" s="73"/>
      <c r="Q496" s="1"/>
      <c r="R496" s="73"/>
      <c r="S496" s="73"/>
      <c r="T496" s="73"/>
    </row>
    <row r="497" spans="1:20" ht="27" hidden="1" x14ac:dyDescent="0.25">
      <c r="A497" s="381">
        <v>5</v>
      </c>
      <c r="B497" s="381" t="s">
        <v>472</v>
      </c>
      <c r="C497" s="381">
        <v>23</v>
      </c>
      <c r="D497" s="381" t="s">
        <v>557</v>
      </c>
      <c r="E497" s="381" t="s">
        <v>558</v>
      </c>
      <c r="F497" s="381" t="s">
        <v>559</v>
      </c>
      <c r="G497" s="8" t="s">
        <v>560</v>
      </c>
      <c r="H497" s="46" t="s">
        <v>14</v>
      </c>
      <c r="I497" s="59">
        <v>1</v>
      </c>
      <c r="J497" s="46" t="s">
        <v>20</v>
      </c>
      <c r="K497" s="267">
        <v>0</v>
      </c>
      <c r="L497" s="267">
        <v>0.3</v>
      </c>
      <c r="M497" s="267">
        <v>0.5</v>
      </c>
      <c r="N497" s="267">
        <v>0.2</v>
      </c>
      <c r="O497" s="151" t="s">
        <v>500</v>
      </c>
      <c r="P497" s="73"/>
      <c r="Q497" s="1"/>
      <c r="R497" s="73"/>
      <c r="S497" s="73"/>
      <c r="T497" s="73"/>
    </row>
    <row r="498" spans="1:20" ht="27" hidden="1" x14ac:dyDescent="0.25">
      <c r="A498" s="381"/>
      <c r="B498" s="381"/>
      <c r="C498" s="381"/>
      <c r="D498" s="381"/>
      <c r="E498" s="381"/>
      <c r="F498" s="381"/>
      <c r="G498" s="8" t="s">
        <v>561</v>
      </c>
      <c r="H498" s="46" t="s">
        <v>14</v>
      </c>
      <c r="I498" s="59">
        <v>1</v>
      </c>
      <c r="J498" s="46" t="s">
        <v>20</v>
      </c>
      <c r="K498" s="267">
        <v>0</v>
      </c>
      <c r="L498" s="267">
        <v>0</v>
      </c>
      <c r="M498" s="267">
        <v>1</v>
      </c>
      <c r="N498" s="267">
        <v>0</v>
      </c>
      <c r="O498" s="151" t="s">
        <v>500</v>
      </c>
      <c r="P498" s="73"/>
      <c r="Q498" s="1"/>
      <c r="R498" s="73"/>
      <c r="S498" s="73"/>
      <c r="T498" s="73"/>
    </row>
    <row r="499" spans="1:20" ht="27" hidden="1" x14ac:dyDescent="0.25">
      <c r="A499" s="381"/>
      <c r="B499" s="381"/>
      <c r="C499" s="381"/>
      <c r="D499" s="381"/>
      <c r="E499" s="381"/>
      <c r="F499" s="381"/>
      <c r="G499" s="8" t="s">
        <v>562</v>
      </c>
      <c r="H499" s="46" t="s">
        <v>14</v>
      </c>
      <c r="I499" s="59">
        <v>1</v>
      </c>
      <c r="J499" s="46" t="s">
        <v>20</v>
      </c>
      <c r="K499" s="267">
        <v>0</v>
      </c>
      <c r="L499" s="267">
        <v>0.3</v>
      </c>
      <c r="M499" s="267">
        <v>0.5</v>
      </c>
      <c r="N499" s="267">
        <v>0.2</v>
      </c>
      <c r="O499" s="151" t="s">
        <v>500</v>
      </c>
      <c r="P499" s="73"/>
      <c r="Q499" s="1"/>
      <c r="R499" s="73"/>
      <c r="S499" s="73"/>
      <c r="T499" s="73"/>
    </row>
    <row r="500" spans="1:20" ht="27" hidden="1" x14ac:dyDescent="0.25">
      <c r="A500" s="381"/>
      <c r="B500" s="381"/>
      <c r="C500" s="381"/>
      <c r="D500" s="381"/>
      <c r="E500" s="381"/>
      <c r="F500" s="381"/>
      <c r="G500" s="8" t="s">
        <v>563</v>
      </c>
      <c r="H500" s="46" t="s">
        <v>14</v>
      </c>
      <c r="I500" s="277">
        <v>1</v>
      </c>
      <c r="J500" s="198" t="s">
        <v>20</v>
      </c>
      <c r="K500" s="267">
        <v>0</v>
      </c>
      <c r="L500" s="267">
        <v>0.5</v>
      </c>
      <c r="M500" s="267">
        <v>0</v>
      </c>
      <c r="N500" s="267">
        <v>0</v>
      </c>
      <c r="O500" s="151" t="s">
        <v>500</v>
      </c>
      <c r="P500" s="73" t="s">
        <v>564</v>
      </c>
      <c r="Q500" s="1"/>
      <c r="R500" s="73"/>
      <c r="S500" s="73"/>
      <c r="T500" s="73"/>
    </row>
    <row r="501" spans="1:20" ht="27" hidden="1" x14ac:dyDescent="0.25">
      <c r="A501" s="381"/>
      <c r="B501" s="381"/>
      <c r="C501" s="381"/>
      <c r="D501" s="381"/>
      <c r="E501" s="381"/>
      <c r="F501" s="381"/>
      <c r="G501" s="8" t="s">
        <v>565</v>
      </c>
      <c r="H501" s="46" t="s">
        <v>14</v>
      </c>
      <c r="I501" s="59">
        <v>4</v>
      </c>
      <c r="J501" s="46" t="s">
        <v>20</v>
      </c>
      <c r="K501" s="267">
        <v>1</v>
      </c>
      <c r="L501" s="267">
        <v>1</v>
      </c>
      <c r="M501" s="267">
        <v>1</v>
      </c>
      <c r="N501" s="267">
        <v>1</v>
      </c>
      <c r="O501" s="151" t="s">
        <v>500</v>
      </c>
      <c r="P501" s="73"/>
      <c r="Q501" s="1"/>
      <c r="R501" s="73"/>
      <c r="S501" s="73"/>
      <c r="T501" s="73"/>
    </row>
    <row r="502" spans="1:20" ht="33.950000000000003" hidden="1" customHeight="1" x14ac:dyDescent="0.25">
      <c r="A502" s="381">
        <v>5</v>
      </c>
      <c r="B502" s="381" t="s">
        <v>472</v>
      </c>
      <c r="C502" s="381">
        <v>23</v>
      </c>
      <c r="D502" s="381" t="s">
        <v>557</v>
      </c>
      <c r="E502" s="381" t="s">
        <v>558</v>
      </c>
      <c r="F502" s="381" t="s">
        <v>566</v>
      </c>
      <c r="G502" s="8" t="s">
        <v>567</v>
      </c>
      <c r="H502" s="46" t="s">
        <v>14</v>
      </c>
      <c r="I502" s="59">
        <v>2</v>
      </c>
      <c r="J502" s="238" t="s">
        <v>15</v>
      </c>
      <c r="K502" s="267">
        <v>2</v>
      </c>
      <c r="L502" s="267">
        <v>2</v>
      </c>
      <c r="M502" s="267">
        <v>2</v>
      </c>
      <c r="N502" s="267">
        <v>2</v>
      </c>
      <c r="O502" s="151" t="s">
        <v>500</v>
      </c>
      <c r="P502" s="278" t="s">
        <v>568</v>
      </c>
      <c r="Q502" s="1"/>
      <c r="R502" s="73"/>
      <c r="S502" s="73"/>
      <c r="T502" s="73"/>
    </row>
    <row r="503" spans="1:20" ht="27" hidden="1" x14ac:dyDescent="0.25">
      <c r="A503" s="381"/>
      <c r="B503" s="381"/>
      <c r="C503" s="381"/>
      <c r="D503" s="381"/>
      <c r="E503" s="381"/>
      <c r="F503" s="381"/>
      <c r="G503" s="8" t="s">
        <v>569</v>
      </c>
      <c r="H503" s="46" t="s">
        <v>14</v>
      </c>
      <c r="I503" s="59">
        <v>3000</v>
      </c>
      <c r="J503" s="46" t="s">
        <v>20</v>
      </c>
      <c r="K503" s="267">
        <v>50</v>
      </c>
      <c r="L503" s="267">
        <v>950</v>
      </c>
      <c r="M503" s="267">
        <v>1000</v>
      </c>
      <c r="N503" s="267">
        <v>1000</v>
      </c>
      <c r="O503" s="151" t="s">
        <v>500</v>
      </c>
      <c r="P503" s="73"/>
      <c r="Q503" s="1"/>
      <c r="R503" s="73"/>
      <c r="S503" s="73"/>
      <c r="T503" s="73"/>
    </row>
    <row r="504" spans="1:20" ht="27" hidden="1" x14ac:dyDescent="0.25">
      <c r="A504" s="381"/>
      <c r="B504" s="381"/>
      <c r="C504" s="381"/>
      <c r="D504" s="381"/>
      <c r="E504" s="381"/>
      <c r="F504" s="381"/>
      <c r="G504" s="8" t="s">
        <v>570</v>
      </c>
      <c r="H504" s="46" t="s">
        <v>14</v>
      </c>
      <c r="I504" s="59">
        <v>120</v>
      </c>
      <c r="J504" s="46" t="s">
        <v>20</v>
      </c>
      <c r="K504" s="267">
        <v>0</v>
      </c>
      <c r="L504" s="267">
        <v>30</v>
      </c>
      <c r="M504" s="267">
        <v>50</v>
      </c>
      <c r="N504" s="267">
        <v>40</v>
      </c>
      <c r="O504" s="151" t="s">
        <v>500</v>
      </c>
      <c r="P504" s="73"/>
      <c r="Q504" s="1"/>
      <c r="R504" s="73"/>
      <c r="S504" s="73"/>
      <c r="T504" s="73"/>
    </row>
    <row r="505" spans="1:20" ht="27" hidden="1" x14ac:dyDescent="0.25">
      <c r="A505" s="381"/>
      <c r="B505" s="381"/>
      <c r="C505" s="381"/>
      <c r="D505" s="381"/>
      <c r="E505" s="381"/>
      <c r="F505" s="381"/>
      <c r="G505" s="8" t="s">
        <v>571</v>
      </c>
      <c r="H505" s="46" t="s">
        <v>433</v>
      </c>
      <c r="I505" s="59">
        <v>100</v>
      </c>
      <c r="J505" s="46" t="s">
        <v>20</v>
      </c>
      <c r="K505" s="267">
        <v>25</v>
      </c>
      <c r="L505" s="267">
        <v>25</v>
      </c>
      <c r="M505" s="267">
        <v>25</v>
      </c>
      <c r="N505" s="267">
        <v>25</v>
      </c>
      <c r="O505" s="151" t="s">
        <v>500</v>
      </c>
      <c r="P505" s="73"/>
      <c r="Q505" s="1"/>
      <c r="R505" s="73"/>
      <c r="S505" s="73"/>
      <c r="T505" s="73"/>
    </row>
    <row r="506" spans="1:20" ht="27" hidden="1" x14ac:dyDescent="0.25">
      <c r="A506" s="381"/>
      <c r="B506" s="381"/>
      <c r="C506" s="381"/>
      <c r="D506" s="381"/>
      <c r="E506" s="381"/>
      <c r="F506" s="381"/>
      <c r="G506" s="8" t="s">
        <v>572</v>
      </c>
      <c r="H506" s="46" t="s">
        <v>333</v>
      </c>
      <c r="I506" s="59">
        <v>100</v>
      </c>
      <c r="J506" s="46" t="s">
        <v>37</v>
      </c>
      <c r="K506" s="267">
        <v>10</v>
      </c>
      <c r="L506" s="267">
        <v>30</v>
      </c>
      <c r="M506" s="267">
        <v>30</v>
      </c>
      <c r="N506" s="267">
        <v>30</v>
      </c>
      <c r="O506" s="151" t="s">
        <v>500</v>
      </c>
      <c r="P506" s="73"/>
      <c r="Q506" s="1"/>
      <c r="R506" s="73"/>
      <c r="S506" s="73"/>
      <c r="T506" s="73"/>
    </row>
    <row r="507" spans="1:20" ht="27" hidden="1" x14ac:dyDescent="0.25">
      <c r="A507" s="381">
        <v>5</v>
      </c>
      <c r="B507" s="381" t="s">
        <v>472</v>
      </c>
      <c r="C507" s="381">
        <v>24</v>
      </c>
      <c r="D507" s="381" t="s">
        <v>573</v>
      </c>
      <c r="E507" s="381" t="s">
        <v>574</v>
      </c>
      <c r="F507" s="381" t="s">
        <v>575</v>
      </c>
      <c r="G507" s="8" t="s">
        <v>576</v>
      </c>
      <c r="H507" s="46" t="s">
        <v>14</v>
      </c>
      <c r="I507" s="59">
        <v>1</v>
      </c>
      <c r="J507" s="46" t="s">
        <v>20</v>
      </c>
      <c r="K507" s="9">
        <v>0</v>
      </c>
      <c r="L507" s="9">
        <v>0</v>
      </c>
      <c r="M507" s="9">
        <v>1</v>
      </c>
      <c r="N507" s="9">
        <v>0</v>
      </c>
      <c r="O507" s="151" t="s">
        <v>500</v>
      </c>
      <c r="P507" s="73"/>
      <c r="Q507" s="1"/>
      <c r="R507" s="73"/>
      <c r="S507" s="73"/>
      <c r="T507" s="73"/>
    </row>
    <row r="508" spans="1:20" ht="25.5" hidden="1" x14ac:dyDescent="0.25">
      <c r="A508" s="381"/>
      <c r="B508" s="381"/>
      <c r="C508" s="381"/>
      <c r="D508" s="381"/>
      <c r="E508" s="381"/>
      <c r="F508" s="381"/>
      <c r="G508" s="8" t="s">
        <v>577</v>
      </c>
      <c r="H508" s="46" t="s">
        <v>14</v>
      </c>
      <c r="I508" s="59">
        <v>1</v>
      </c>
      <c r="J508" s="46" t="s">
        <v>526</v>
      </c>
      <c r="K508" s="9">
        <v>1</v>
      </c>
      <c r="L508" s="9">
        <v>1</v>
      </c>
      <c r="M508" s="9">
        <v>1</v>
      </c>
      <c r="N508" s="9">
        <v>1</v>
      </c>
      <c r="O508" s="151" t="s">
        <v>500</v>
      </c>
      <c r="P508" s="73"/>
      <c r="Q508" s="1"/>
      <c r="R508" s="73"/>
      <c r="S508" s="73"/>
      <c r="T508" s="73"/>
    </row>
    <row r="509" spans="1:20" ht="27" hidden="1" x14ac:dyDescent="0.25">
      <c r="A509" s="381"/>
      <c r="B509" s="381"/>
      <c r="C509" s="381"/>
      <c r="D509" s="381"/>
      <c r="E509" s="381"/>
      <c r="F509" s="381"/>
      <c r="G509" s="8" t="s">
        <v>578</v>
      </c>
      <c r="H509" s="46" t="s">
        <v>14</v>
      </c>
      <c r="I509" s="59">
        <v>12000</v>
      </c>
      <c r="J509" s="46" t="s">
        <v>20</v>
      </c>
      <c r="K509" s="9">
        <v>1500</v>
      </c>
      <c r="L509" s="9">
        <v>4500</v>
      </c>
      <c r="M509" s="9">
        <v>3000</v>
      </c>
      <c r="N509" s="9">
        <v>3000</v>
      </c>
      <c r="O509" s="151" t="s">
        <v>500</v>
      </c>
      <c r="P509" s="73"/>
      <c r="Q509" s="1"/>
      <c r="R509" s="73"/>
      <c r="S509" s="73"/>
      <c r="T509" s="73"/>
    </row>
    <row r="510" spans="1:20" ht="27" hidden="1" x14ac:dyDescent="0.25">
      <c r="A510" s="381"/>
      <c r="B510" s="381"/>
      <c r="C510" s="381"/>
      <c r="D510" s="381"/>
      <c r="E510" s="381"/>
      <c r="F510" s="381"/>
      <c r="G510" s="8" t="s">
        <v>579</v>
      </c>
      <c r="H510" s="46" t="s">
        <v>14</v>
      </c>
      <c r="I510" s="59">
        <v>34</v>
      </c>
      <c r="J510" s="46" t="s">
        <v>20</v>
      </c>
      <c r="K510" s="9">
        <v>4</v>
      </c>
      <c r="L510" s="9">
        <v>10</v>
      </c>
      <c r="M510" s="9">
        <v>10</v>
      </c>
      <c r="N510" s="9">
        <v>10</v>
      </c>
      <c r="O510" s="151" t="s">
        <v>500</v>
      </c>
      <c r="P510" s="73"/>
      <c r="Q510" s="1"/>
      <c r="R510" s="73"/>
      <c r="S510" s="73"/>
      <c r="T510" s="73"/>
    </row>
    <row r="511" spans="1:20" ht="25.5" hidden="1" x14ac:dyDescent="0.25">
      <c r="A511" s="381"/>
      <c r="B511" s="381"/>
      <c r="C511" s="381"/>
      <c r="D511" s="381"/>
      <c r="E511" s="381"/>
      <c r="F511" s="381"/>
      <c r="G511" s="8" t="s">
        <v>580</v>
      </c>
      <c r="H511" s="46" t="s">
        <v>14</v>
      </c>
      <c r="I511" s="59">
        <v>1</v>
      </c>
      <c r="J511" s="46" t="s">
        <v>526</v>
      </c>
      <c r="K511" s="9">
        <v>1</v>
      </c>
      <c r="L511" s="9">
        <v>1</v>
      </c>
      <c r="M511" s="9">
        <v>1</v>
      </c>
      <c r="N511" s="9">
        <v>1</v>
      </c>
      <c r="O511" s="151" t="s">
        <v>500</v>
      </c>
      <c r="P511" s="73"/>
      <c r="Q511" s="1"/>
      <c r="R511" s="73"/>
      <c r="S511" s="73"/>
      <c r="T511" s="73"/>
    </row>
    <row r="512" spans="1:20" ht="27" hidden="1" x14ac:dyDescent="0.25">
      <c r="A512" s="381"/>
      <c r="B512" s="381"/>
      <c r="C512" s="381"/>
      <c r="D512" s="381"/>
      <c r="E512" s="381"/>
      <c r="F512" s="381"/>
      <c r="G512" s="8" t="s">
        <v>581</v>
      </c>
      <c r="H512" s="46" t="s">
        <v>14</v>
      </c>
      <c r="I512" s="59">
        <v>4</v>
      </c>
      <c r="J512" s="46" t="s">
        <v>20</v>
      </c>
      <c r="K512" s="9">
        <v>1</v>
      </c>
      <c r="L512" s="9">
        <v>1</v>
      </c>
      <c r="M512" s="9">
        <v>1</v>
      </c>
      <c r="N512" s="9">
        <v>1</v>
      </c>
      <c r="O512" s="151" t="s">
        <v>500</v>
      </c>
      <c r="P512" s="73"/>
      <c r="Q512" s="1"/>
      <c r="R512" s="73"/>
      <c r="S512" s="73"/>
      <c r="T512" s="73"/>
    </row>
    <row r="513" spans="1:20" ht="24.95" hidden="1" customHeight="1" x14ac:dyDescent="0.25">
      <c r="A513" s="381">
        <v>5</v>
      </c>
      <c r="B513" s="381" t="s">
        <v>472</v>
      </c>
      <c r="C513" s="381">
        <v>24</v>
      </c>
      <c r="D513" s="381" t="s">
        <v>573</v>
      </c>
      <c r="E513" s="381" t="s">
        <v>582</v>
      </c>
      <c r="F513" s="381" t="s">
        <v>583</v>
      </c>
      <c r="G513" s="8" t="s">
        <v>584</v>
      </c>
      <c r="H513" s="46" t="s">
        <v>14</v>
      </c>
      <c r="I513" s="59">
        <v>3</v>
      </c>
      <c r="J513" s="46" t="s">
        <v>20</v>
      </c>
      <c r="K513" s="9">
        <v>0</v>
      </c>
      <c r="L513" s="9">
        <v>1</v>
      </c>
      <c r="M513" s="9">
        <v>1</v>
      </c>
      <c r="N513" s="9">
        <v>1</v>
      </c>
      <c r="O513" s="151" t="s">
        <v>500</v>
      </c>
      <c r="P513" s="73"/>
      <c r="Q513" s="1"/>
      <c r="R513" s="73"/>
      <c r="S513" s="73"/>
      <c r="T513" s="73"/>
    </row>
    <row r="514" spans="1:20" ht="51" hidden="1" x14ac:dyDescent="0.25">
      <c r="A514" s="381"/>
      <c r="B514" s="381"/>
      <c r="C514" s="381"/>
      <c r="D514" s="381"/>
      <c r="E514" s="381"/>
      <c r="F514" s="381"/>
      <c r="G514" s="8" t="s">
        <v>585</v>
      </c>
      <c r="H514" s="46" t="s">
        <v>14</v>
      </c>
      <c r="I514" s="59">
        <v>3</v>
      </c>
      <c r="J514" s="46" t="s">
        <v>20</v>
      </c>
      <c r="K514" s="9">
        <v>0</v>
      </c>
      <c r="L514" s="9">
        <v>1</v>
      </c>
      <c r="M514" s="9">
        <v>1</v>
      </c>
      <c r="N514" s="9">
        <v>1</v>
      </c>
      <c r="O514" s="151" t="s">
        <v>500</v>
      </c>
      <c r="P514" s="73"/>
      <c r="Q514" s="1"/>
      <c r="R514" s="73"/>
      <c r="S514" s="73"/>
      <c r="T514" s="73"/>
    </row>
    <row r="515" spans="1:20" ht="60" hidden="1" x14ac:dyDescent="0.25">
      <c r="A515" s="44">
        <v>5</v>
      </c>
      <c r="B515" s="44" t="s">
        <v>472</v>
      </c>
      <c r="C515" s="44">
        <v>24</v>
      </c>
      <c r="D515" s="44" t="s">
        <v>573</v>
      </c>
      <c r="E515" s="44" t="s">
        <v>586</v>
      </c>
      <c r="F515" s="44" t="s">
        <v>587</v>
      </c>
      <c r="G515" s="5" t="s">
        <v>199</v>
      </c>
      <c r="H515" s="58" t="s">
        <v>14</v>
      </c>
      <c r="I515" s="59">
        <v>12000</v>
      </c>
      <c r="J515" s="58" t="s">
        <v>20</v>
      </c>
      <c r="K515" s="9">
        <v>3000</v>
      </c>
      <c r="L515" s="9">
        <v>3000</v>
      </c>
      <c r="M515" s="9">
        <v>3000</v>
      </c>
      <c r="N515" s="9">
        <v>3000</v>
      </c>
      <c r="O515" s="151" t="s">
        <v>500</v>
      </c>
      <c r="P515" s="73"/>
      <c r="Q515" s="1"/>
      <c r="R515" s="73"/>
      <c r="S515" s="73"/>
      <c r="T515" s="73"/>
    </row>
    <row r="516" spans="1:20" ht="27" hidden="1" x14ac:dyDescent="0.25">
      <c r="A516" s="381">
        <v>5</v>
      </c>
      <c r="B516" s="381" t="s">
        <v>472</v>
      </c>
      <c r="C516" s="381">
        <v>25</v>
      </c>
      <c r="D516" s="381" t="s">
        <v>588</v>
      </c>
      <c r="E516" s="381" t="s">
        <v>589</v>
      </c>
      <c r="F516" s="381" t="s">
        <v>590</v>
      </c>
      <c r="G516" s="8" t="s">
        <v>591</v>
      </c>
      <c r="H516" s="46" t="s">
        <v>14</v>
      </c>
      <c r="I516" s="59">
        <v>1</v>
      </c>
      <c r="J516" s="46" t="s">
        <v>20</v>
      </c>
      <c r="K516" s="279">
        <v>1</v>
      </c>
      <c r="L516" s="279">
        <v>0</v>
      </c>
      <c r="M516" s="279">
        <v>0</v>
      </c>
      <c r="N516" s="279">
        <v>0</v>
      </c>
      <c r="O516" s="151" t="s">
        <v>500</v>
      </c>
      <c r="P516" s="73"/>
      <c r="Q516" s="1"/>
      <c r="R516" s="73"/>
      <c r="S516" s="73"/>
      <c r="T516" s="73"/>
    </row>
    <row r="517" spans="1:20" ht="36" hidden="1" x14ac:dyDescent="0.25">
      <c r="A517" s="381"/>
      <c r="B517" s="381"/>
      <c r="C517" s="381"/>
      <c r="D517" s="381"/>
      <c r="E517" s="381"/>
      <c r="F517" s="381"/>
      <c r="G517" s="8" t="s">
        <v>592</v>
      </c>
      <c r="H517" s="46" t="s">
        <v>593</v>
      </c>
      <c r="I517" s="59">
        <v>1500</v>
      </c>
      <c r="J517" s="46" t="s">
        <v>20</v>
      </c>
      <c r="K517" s="279">
        <v>200</v>
      </c>
      <c r="L517" s="279">
        <v>500</v>
      </c>
      <c r="M517" s="279">
        <v>400</v>
      </c>
      <c r="N517" s="279">
        <v>400</v>
      </c>
      <c r="O517" s="151" t="s">
        <v>500</v>
      </c>
      <c r="P517" s="73"/>
      <c r="Q517" s="1"/>
      <c r="R517" s="73"/>
      <c r="S517" s="73"/>
      <c r="T517" s="73"/>
    </row>
    <row r="518" spans="1:20" ht="27" hidden="1" x14ac:dyDescent="0.25">
      <c r="A518" s="381"/>
      <c r="B518" s="381"/>
      <c r="C518" s="381"/>
      <c r="D518" s="381"/>
      <c r="E518" s="381"/>
      <c r="F518" s="381"/>
      <c r="G518" s="8" t="s">
        <v>594</v>
      </c>
      <c r="H518" s="46" t="s">
        <v>14</v>
      </c>
      <c r="I518" s="59">
        <v>30000</v>
      </c>
      <c r="J518" s="46" t="s">
        <v>20</v>
      </c>
      <c r="K518" s="279">
        <v>4000</v>
      </c>
      <c r="L518" s="279">
        <v>9000</v>
      </c>
      <c r="M518" s="279">
        <v>9000</v>
      </c>
      <c r="N518" s="279">
        <v>8000</v>
      </c>
      <c r="O518" s="151" t="s">
        <v>500</v>
      </c>
      <c r="P518" s="73"/>
      <c r="Q518" s="1"/>
      <c r="R518" s="73"/>
      <c r="S518" s="73"/>
      <c r="T518" s="73"/>
    </row>
    <row r="519" spans="1:20" ht="27" hidden="1" x14ac:dyDescent="0.25">
      <c r="A519" s="381"/>
      <c r="B519" s="381"/>
      <c r="C519" s="381"/>
      <c r="D519" s="381"/>
      <c r="E519" s="381"/>
      <c r="F519" s="381"/>
      <c r="G519" s="8" t="s">
        <v>595</v>
      </c>
      <c r="H519" s="46" t="s">
        <v>14</v>
      </c>
      <c r="I519" s="59">
        <v>1</v>
      </c>
      <c r="J519" s="46" t="s">
        <v>20</v>
      </c>
      <c r="K519" s="279">
        <v>0</v>
      </c>
      <c r="L519" s="279">
        <v>0</v>
      </c>
      <c r="M519" s="279">
        <v>1</v>
      </c>
      <c r="N519" s="279">
        <v>0</v>
      </c>
      <c r="O519" s="151" t="s">
        <v>500</v>
      </c>
      <c r="P519" s="73"/>
      <c r="Q519" s="1"/>
      <c r="R519" s="73"/>
      <c r="S519" s="73"/>
      <c r="T519" s="73"/>
    </row>
    <row r="520" spans="1:20" ht="27" hidden="1" x14ac:dyDescent="0.25">
      <c r="A520" s="381"/>
      <c r="B520" s="381"/>
      <c r="C520" s="381"/>
      <c r="D520" s="381"/>
      <c r="E520" s="381"/>
      <c r="F520" s="381"/>
      <c r="G520" s="8" t="s">
        <v>596</v>
      </c>
      <c r="H520" s="46" t="s">
        <v>14</v>
      </c>
      <c r="I520" s="59">
        <v>15000</v>
      </c>
      <c r="J520" s="46" t="s">
        <v>20</v>
      </c>
      <c r="K520" s="279">
        <v>1500</v>
      </c>
      <c r="L520" s="279">
        <v>4500</v>
      </c>
      <c r="M520" s="279">
        <v>4500</v>
      </c>
      <c r="N520" s="279">
        <v>4500</v>
      </c>
      <c r="O520" s="151" t="s">
        <v>500</v>
      </c>
      <c r="P520" s="73"/>
      <c r="Q520" s="1"/>
      <c r="R520" s="73"/>
      <c r="S520" s="73"/>
      <c r="T520" s="73"/>
    </row>
    <row r="521" spans="1:20" ht="27" hidden="1" x14ac:dyDescent="0.25">
      <c r="A521" s="381">
        <v>5</v>
      </c>
      <c r="B521" s="381" t="s">
        <v>472</v>
      </c>
      <c r="C521" s="381">
        <v>25</v>
      </c>
      <c r="D521" s="381" t="s">
        <v>588</v>
      </c>
      <c r="E521" s="381" t="s">
        <v>597</v>
      </c>
      <c r="F521" s="381" t="s">
        <v>598</v>
      </c>
      <c r="G521" s="8" t="s">
        <v>599</v>
      </c>
      <c r="H521" s="46" t="s">
        <v>23</v>
      </c>
      <c r="I521" s="59">
        <v>100</v>
      </c>
      <c r="J521" s="46" t="s">
        <v>37</v>
      </c>
      <c r="K521" s="279">
        <v>25</v>
      </c>
      <c r="L521" s="279">
        <v>25</v>
      </c>
      <c r="M521" s="279">
        <v>25</v>
      </c>
      <c r="N521" s="279">
        <v>25</v>
      </c>
      <c r="O521" s="151" t="s">
        <v>500</v>
      </c>
      <c r="P521" s="73"/>
      <c r="Q521" s="1"/>
      <c r="R521" s="73"/>
      <c r="S521" s="73"/>
      <c r="T521" s="73"/>
    </row>
    <row r="522" spans="1:20" ht="27" hidden="1" x14ac:dyDescent="0.25">
      <c r="A522" s="381"/>
      <c r="B522" s="381"/>
      <c r="C522" s="381"/>
      <c r="D522" s="381"/>
      <c r="E522" s="381"/>
      <c r="F522" s="381"/>
      <c r="G522" s="8" t="s">
        <v>600</v>
      </c>
      <c r="H522" s="46" t="s">
        <v>23</v>
      </c>
      <c r="I522" s="59">
        <v>100</v>
      </c>
      <c r="J522" s="46" t="s">
        <v>37</v>
      </c>
      <c r="K522" s="279">
        <v>25</v>
      </c>
      <c r="L522" s="279">
        <v>25</v>
      </c>
      <c r="M522" s="279">
        <v>25</v>
      </c>
      <c r="N522" s="279">
        <v>25</v>
      </c>
      <c r="O522" s="151" t="s">
        <v>500</v>
      </c>
      <c r="P522" s="73"/>
      <c r="Q522" s="1"/>
      <c r="R522" s="73"/>
      <c r="S522" s="73"/>
      <c r="T522" s="73"/>
    </row>
    <row r="523" spans="1:20" ht="36" hidden="1" x14ac:dyDescent="0.25">
      <c r="A523" s="381"/>
      <c r="B523" s="381"/>
      <c r="C523" s="381"/>
      <c r="D523" s="381"/>
      <c r="E523" s="381"/>
      <c r="F523" s="381"/>
      <c r="G523" s="8" t="s">
        <v>601</v>
      </c>
      <c r="H523" s="46" t="s">
        <v>593</v>
      </c>
      <c r="I523" s="59">
        <v>10000</v>
      </c>
      <c r="J523" s="46" t="s">
        <v>20</v>
      </c>
      <c r="K523" s="279">
        <v>2500</v>
      </c>
      <c r="L523" s="279">
        <v>2500</v>
      </c>
      <c r="M523" s="279">
        <v>2500</v>
      </c>
      <c r="N523" s="279">
        <v>2500</v>
      </c>
      <c r="O523" s="151" t="s">
        <v>500</v>
      </c>
      <c r="P523" s="73"/>
      <c r="Q523" s="1"/>
      <c r="R523" s="73"/>
      <c r="S523" s="73"/>
      <c r="T523" s="73"/>
    </row>
    <row r="524" spans="1:20" ht="27" hidden="1" x14ac:dyDescent="0.25">
      <c r="A524" s="381">
        <v>5</v>
      </c>
      <c r="B524" s="381" t="s">
        <v>472</v>
      </c>
      <c r="C524" s="381">
        <v>26</v>
      </c>
      <c r="D524" s="381" t="s">
        <v>602</v>
      </c>
      <c r="E524" s="381" t="s">
        <v>603</v>
      </c>
      <c r="F524" s="381" t="s">
        <v>604</v>
      </c>
      <c r="G524" s="8" t="s">
        <v>605</v>
      </c>
      <c r="H524" s="46" t="s">
        <v>14</v>
      </c>
      <c r="I524" s="59">
        <v>1</v>
      </c>
      <c r="J524" s="46" t="s">
        <v>20</v>
      </c>
      <c r="K524" s="280">
        <v>1</v>
      </c>
      <c r="L524" s="280">
        <v>0</v>
      </c>
      <c r="M524" s="280">
        <v>0</v>
      </c>
      <c r="N524" s="280">
        <v>0</v>
      </c>
      <c r="O524" s="151" t="s">
        <v>500</v>
      </c>
      <c r="P524" s="73"/>
      <c r="Q524" s="1"/>
      <c r="R524" s="73"/>
      <c r="S524" s="73"/>
      <c r="T524" s="73"/>
    </row>
    <row r="525" spans="1:20" ht="38.25" hidden="1" x14ac:dyDescent="0.25">
      <c r="A525" s="381"/>
      <c r="B525" s="381"/>
      <c r="C525" s="381"/>
      <c r="D525" s="381"/>
      <c r="E525" s="381"/>
      <c r="F525" s="381"/>
      <c r="G525" s="8" t="s">
        <v>606</v>
      </c>
      <c r="H525" s="46" t="s">
        <v>14</v>
      </c>
      <c r="I525" s="59">
        <v>1</v>
      </c>
      <c r="J525" s="46" t="s">
        <v>20</v>
      </c>
      <c r="K525" s="274">
        <v>0</v>
      </c>
      <c r="L525" s="274">
        <v>1</v>
      </c>
      <c r="M525" s="274">
        <v>0</v>
      </c>
      <c r="N525" s="274">
        <v>0</v>
      </c>
      <c r="O525" s="151" t="s">
        <v>500</v>
      </c>
      <c r="P525" s="73"/>
      <c r="Q525" s="1"/>
      <c r="R525" s="73"/>
      <c r="S525" s="73"/>
      <c r="T525" s="73"/>
    </row>
    <row r="526" spans="1:20" ht="38.25" hidden="1" x14ac:dyDescent="0.25">
      <c r="A526" s="381"/>
      <c r="B526" s="381"/>
      <c r="C526" s="381"/>
      <c r="D526" s="381"/>
      <c r="E526" s="381"/>
      <c r="F526" s="381"/>
      <c r="G526" s="8" t="s">
        <v>607</v>
      </c>
      <c r="H526" s="46" t="s">
        <v>14</v>
      </c>
      <c r="I526" s="59">
        <v>16</v>
      </c>
      <c r="J526" s="46" t="s">
        <v>20</v>
      </c>
      <c r="K526" s="280">
        <v>0</v>
      </c>
      <c r="L526" s="280">
        <v>6</v>
      </c>
      <c r="M526" s="280">
        <v>6</v>
      </c>
      <c r="N526" s="280">
        <v>4</v>
      </c>
      <c r="O526" s="151" t="s">
        <v>500</v>
      </c>
      <c r="P526" s="73"/>
      <c r="Q526" s="1"/>
      <c r="R526" s="73"/>
      <c r="S526" s="73"/>
      <c r="T526" s="73"/>
    </row>
    <row r="527" spans="1:20" ht="27" hidden="1" x14ac:dyDescent="0.25">
      <c r="A527" s="381"/>
      <c r="B527" s="381"/>
      <c r="C527" s="381"/>
      <c r="D527" s="381"/>
      <c r="E527" s="381"/>
      <c r="F527" s="381"/>
      <c r="G527" s="8" t="s">
        <v>608</v>
      </c>
      <c r="H527" s="46" t="s">
        <v>14</v>
      </c>
      <c r="I527" s="59">
        <v>3</v>
      </c>
      <c r="J527" s="46" t="s">
        <v>20</v>
      </c>
      <c r="K527" s="280">
        <v>0</v>
      </c>
      <c r="L527" s="280">
        <v>1</v>
      </c>
      <c r="M527" s="280">
        <v>1</v>
      </c>
      <c r="N527" s="280">
        <v>1</v>
      </c>
      <c r="O527" s="151" t="s">
        <v>500</v>
      </c>
      <c r="P527" s="73"/>
      <c r="Q527" s="1"/>
      <c r="R527" s="73"/>
      <c r="S527" s="73"/>
      <c r="T527" s="73"/>
    </row>
    <row r="528" spans="1:20" ht="39" hidden="1" customHeight="1" x14ac:dyDescent="0.25">
      <c r="A528" s="381">
        <v>5</v>
      </c>
      <c r="B528" s="381" t="s">
        <v>472</v>
      </c>
      <c r="C528" s="381">
        <v>26</v>
      </c>
      <c r="D528" s="381" t="s">
        <v>602</v>
      </c>
      <c r="E528" s="381" t="s">
        <v>603</v>
      </c>
      <c r="F528" s="381" t="s">
        <v>609</v>
      </c>
      <c r="G528" s="8" t="s">
        <v>610</v>
      </c>
      <c r="H528" s="46" t="s">
        <v>14</v>
      </c>
      <c r="I528" s="59">
        <v>1</v>
      </c>
      <c r="J528" s="46" t="s">
        <v>15</v>
      </c>
      <c r="K528" s="281">
        <v>1</v>
      </c>
      <c r="L528" s="281">
        <v>1</v>
      </c>
      <c r="M528" s="281">
        <v>1</v>
      </c>
      <c r="N528" s="281">
        <v>1</v>
      </c>
      <c r="O528" s="151" t="s">
        <v>500</v>
      </c>
      <c r="P528" s="73"/>
      <c r="Q528" s="1"/>
      <c r="R528" s="73"/>
      <c r="S528" s="73"/>
      <c r="T528" s="73"/>
    </row>
    <row r="529" spans="1:20" ht="38.25" hidden="1" x14ac:dyDescent="0.25">
      <c r="A529" s="381"/>
      <c r="B529" s="381"/>
      <c r="C529" s="381"/>
      <c r="D529" s="381"/>
      <c r="E529" s="381"/>
      <c r="F529" s="381"/>
      <c r="G529" s="8" t="s">
        <v>611</v>
      </c>
      <c r="H529" s="46" t="s">
        <v>14</v>
      </c>
      <c r="I529" s="59">
        <v>1</v>
      </c>
      <c r="J529" s="46" t="s">
        <v>20</v>
      </c>
      <c r="K529" s="280">
        <v>0</v>
      </c>
      <c r="L529" s="280">
        <v>1</v>
      </c>
      <c r="M529" s="280">
        <v>0</v>
      </c>
      <c r="N529" s="280">
        <v>0</v>
      </c>
      <c r="O529" s="151" t="s">
        <v>500</v>
      </c>
      <c r="P529" s="73"/>
      <c r="Q529" s="1"/>
      <c r="R529" s="73"/>
      <c r="S529" s="73"/>
      <c r="T529" s="73"/>
    </row>
    <row r="530" spans="1:20" ht="27" hidden="1" x14ac:dyDescent="0.25">
      <c r="A530" s="381"/>
      <c r="B530" s="381"/>
      <c r="C530" s="381"/>
      <c r="D530" s="381"/>
      <c r="E530" s="381"/>
      <c r="F530" s="381"/>
      <c r="G530" s="8" t="s">
        <v>612</v>
      </c>
      <c r="H530" s="46" t="s">
        <v>14</v>
      </c>
      <c r="I530" s="59">
        <v>40</v>
      </c>
      <c r="J530" s="46" t="s">
        <v>20</v>
      </c>
      <c r="K530" s="273">
        <v>0</v>
      </c>
      <c r="L530" s="273">
        <v>20</v>
      </c>
      <c r="M530" s="273">
        <v>10</v>
      </c>
      <c r="N530" s="273">
        <v>10</v>
      </c>
      <c r="O530" s="151" t="s">
        <v>500</v>
      </c>
      <c r="P530" s="73"/>
      <c r="Q530" s="1"/>
      <c r="R530" s="73"/>
      <c r="S530" s="73"/>
      <c r="T530" s="73"/>
    </row>
    <row r="531" spans="1:20" ht="51.95" hidden="1" customHeight="1" x14ac:dyDescent="0.25">
      <c r="A531" s="381"/>
      <c r="B531" s="381"/>
      <c r="C531" s="381"/>
      <c r="D531" s="381"/>
      <c r="E531" s="381"/>
      <c r="F531" s="381"/>
      <c r="G531" s="8" t="s">
        <v>613</v>
      </c>
      <c r="H531" s="46" t="s">
        <v>14</v>
      </c>
      <c r="I531" s="75">
        <v>3</v>
      </c>
      <c r="J531" s="238" t="s">
        <v>37</v>
      </c>
      <c r="K531" s="274">
        <v>0</v>
      </c>
      <c r="L531" s="274">
        <v>1</v>
      </c>
      <c r="M531" s="274">
        <v>1</v>
      </c>
      <c r="N531" s="274">
        <v>1</v>
      </c>
      <c r="O531" s="151" t="s">
        <v>500</v>
      </c>
      <c r="P531" s="80" t="s">
        <v>614</v>
      </c>
      <c r="Q531" s="1"/>
      <c r="R531" s="73"/>
      <c r="S531" s="73"/>
      <c r="T531" s="73"/>
    </row>
    <row r="532" spans="1:20" ht="27" hidden="1" x14ac:dyDescent="0.25">
      <c r="A532" s="381"/>
      <c r="B532" s="381"/>
      <c r="C532" s="381"/>
      <c r="D532" s="381"/>
      <c r="E532" s="381"/>
      <c r="F532" s="381"/>
      <c r="G532" s="8" t="s">
        <v>615</v>
      </c>
      <c r="H532" s="46" t="s">
        <v>14</v>
      </c>
      <c r="I532" s="59">
        <v>6</v>
      </c>
      <c r="J532" s="46" t="s">
        <v>20</v>
      </c>
      <c r="K532" s="280">
        <v>0</v>
      </c>
      <c r="L532" s="280">
        <v>2</v>
      </c>
      <c r="M532" s="280">
        <v>2</v>
      </c>
      <c r="N532" s="280">
        <v>2</v>
      </c>
      <c r="O532" s="151" t="s">
        <v>500</v>
      </c>
      <c r="P532" s="73"/>
      <c r="Q532" s="1"/>
      <c r="R532" s="73"/>
      <c r="S532" s="73"/>
      <c r="T532" s="73"/>
    </row>
    <row r="533" spans="1:20" ht="27" hidden="1" x14ac:dyDescent="0.25">
      <c r="A533" s="381"/>
      <c r="B533" s="381"/>
      <c r="C533" s="381"/>
      <c r="D533" s="381"/>
      <c r="E533" s="381"/>
      <c r="F533" s="381"/>
      <c r="G533" s="8" t="s">
        <v>616</v>
      </c>
      <c r="H533" s="46" t="s">
        <v>333</v>
      </c>
      <c r="I533" s="59">
        <v>9</v>
      </c>
      <c r="J533" s="46" t="s">
        <v>20</v>
      </c>
      <c r="K533" s="281">
        <v>3</v>
      </c>
      <c r="L533" s="281">
        <v>3</v>
      </c>
      <c r="M533" s="281">
        <v>3</v>
      </c>
      <c r="N533" s="281">
        <v>0</v>
      </c>
      <c r="O533" s="151" t="s">
        <v>500</v>
      </c>
      <c r="P533" s="73"/>
      <c r="Q533" s="1"/>
      <c r="R533" s="73"/>
      <c r="S533" s="73"/>
      <c r="T533" s="73"/>
    </row>
    <row r="534" spans="1:20" ht="24.95" hidden="1" customHeight="1" x14ac:dyDescent="0.25">
      <c r="A534" s="381">
        <v>5</v>
      </c>
      <c r="B534" s="381" t="s">
        <v>472</v>
      </c>
      <c r="C534" s="381">
        <v>26</v>
      </c>
      <c r="D534" s="381" t="s">
        <v>602</v>
      </c>
      <c r="E534" s="381" t="s">
        <v>617</v>
      </c>
      <c r="F534" s="381" t="s">
        <v>1231</v>
      </c>
      <c r="G534" s="8" t="s">
        <v>618</v>
      </c>
      <c r="H534" s="46" t="s">
        <v>14</v>
      </c>
      <c r="I534" s="59">
        <v>1</v>
      </c>
      <c r="J534" s="46" t="s">
        <v>20</v>
      </c>
      <c r="K534" s="280">
        <v>0</v>
      </c>
      <c r="L534" s="280">
        <v>0</v>
      </c>
      <c r="M534" s="280">
        <v>1</v>
      </c>
      <c r="N534" s="280">
        <v>0</v>
      </c>
      <c r="O534" s="151" t="s">
        <v>500</v>
      </c>
      <c r="P534" s="73"/>
      <c r="Q534" s="1"/>
      <c r="R534" s="73"/>
      <c r="S534" s="73"/>
      <c r="T534" s="73"/>
    </row>
    <row r="535" spans="1:20" ht="27" hidden="1" x14ac:dyDescent="0.25">
      <c r="A535" s="381"/>
      <c r="B535" s="381"/>
      <c r="C535" s="381"/>
      <c r="D535" s="381"/>
      <c r="E535" s="381"/>
      <c r="F535" s="381"/>
      <c r="G535" s="8" t="s">
        <v>619</v>
      </c>
      <c r="H535" s="46" t="s">
        <v>23</v>
      </c>
      <c r="I535" s="59">
        <v>100</v>
      </c>
      <c r="J535" s="46" t="s">
        <v>37</v>
      </c>
      <c r="K535" s="280">
        <v>10</v>
      </c>
      <c r="L535" s="280">
        <v>30</v>
      </c>
      <c r="M535" s="280">
        <v>30</v>
      </c>
      <c r="N535" s="280">
        <v>30</v>
      </c>
      <c r="O535" s="151" t="s">
        <v>500</v>
      </c>
      <c r="P535" s="73"/>
      <c r="Q535" s="1"/>
      <c r="R535" s="73"/>
      <c r="S535" s="73"/>
      <c r="T535" s="73"/>
    </row>
    <row r="536" spans="1:20" ht="75" hidden="1" customHeight="1" x14ac:dyDescent="0.25">
      <c r="A536" s="381">
        <v>6</v>
      </c>
      <c r="B536" s="381" t="s">
        <v>620</v>
      </c>
      <c r="C536" s="381">
        <v>27</v>
      </c>
      <c r="D536" s="381" t="s">
        <v>621</v>
      </c>
      <c r="E536" s="381" t="s">
        <v>622</v>
      </c>
      <c r="F536" s="381" t="s">
        <v>623</v>
      </c>
      <c r="G536" s="394" t="s">
        <v>624</v>
      </c>
      <c r="H536" s="46" t="s">
        <v>14</v>
      </c>
      <c r="I536" s="59">
        <v>4</v>
      </c>
      <c r="J536" s="46" t="s">
        <v>20</v>
      </c>
      <c r="K536" s="9">
        <v>1</v>
      </c>
      <c r="L536" s="9">
        <v>1</v>
      </c>
      <c r="M536" s="9">
        <v>1</v>
      </c>
      <c r="N536" s="9">
        <v>1</v>
      </c>
      <c r="O536" s="151" t="s">
        <v>625</v>
      </c>
      <c r="P536" s="282" t="s">
        <v>1232</v>
      </c>
      <c r="Q536" s="283">
        <f>990000000+200000000</f>
        <v>1190000000</v>
      </c>
      <c r="R536" s="402" t="s">
        <v>1233</v>
      </c>
      <c r="S536" s="403" t="s">
        <v>1234</v>
      </c>
      <c r="T536" s="404">
        <v>990000000</v>
      </c>
    </row>
    <row r="537" spans="1:20" ht="27" hidden="1" x14ac:dyDescent="0.25">
      <c r="A537" s="381"/>
      <c r="B537" s="381"/>
      <c r="C537" s="381"/>
      <c r="D537" s="381"/>
      <c r="E537" s="381"/>
      <c r="F537" s="381"/>
      <c r="G537" s="394"/>
      <c r="H537" s="46" t="s">
        <v>14</v>
      </c>
      <c r="I537" s="59">
        <v>4</v>
      </c>
      <c r="J537" s="46" t="s">
        <v>20</v>
      </c>
      <c r="K537" s="9">
        <v>1</v>
      </c>
      <c r="L537" s="9">
        <v>1</v>
      </c>
      <c r="M537" s="9">
        <v>1</v>
      </c>
      <c r="N537" s="9">
        <v>1</v>
      </c>
      <c r="O537" s="151" t="s">
        <v>625</v>
      </c>
      <c r="P537" s="282" t="s">
        <v>1235</v>
      </c>
      <c r="Q537" s="283">
        <v>1</v>
      </c>
      <c r="R537" s="402"/>
      <c r="S537" s="403"/>
      <c r="T537" s="404"/>
    </row>
    <row r="538" spans="1:20" ht="27" hidden="1" x14ac:dyDescent="0.25">
      <c r="A538" s="381"/>
      <c r="B538" s="381"/>
      <c r="C538" s="381"/>
      <c r="D538" s="381"/>
      <c r="E538" s="381"/>
      <c r="F538" s="381"/>
      <c r="G538" s="394"/>
      <c r="H538" s="46" t="s">
        <v>14</v>
      </c>
      <c r="I538" s="59">
        <v>4</v>
      </c>
      <c r="J538" s="46" t="s">
        <v>20</v>
      </c>
      <c r="K538" s="9">
        <v>1</v>
      </c>
      <c r="L538" s="9">
        <v>1</v>
      </c>
      <c r="M538" s="9">
        <v>1</v>
      </c>
      <c r="N538" s="9">
        <v>1</v>
      </c>
      <c r="O538" s="151" t="s">
        <v>625</v>
      </c>
      <c r="P538" s="284" t="s">
        <v>1236</v>
      </c>
      <c r="Q538" s="283">
        <v>1</v>
      </c>
      <c r="R538" s="402" t="s">
        <v>1237</v>
      </c>
      <c r="S538" s="403" t="s">
        <v>1238</v>
      </c>
      <c r="T538" s="404">
        <v>95464702</v>
      </c>
    </row>
    <row r="539" spans="1:20" ht="27" hidden="1" x14ac:dyDescent="0.25">
      <c r="A539" s="381"/>
      <c r="B539" s="381"/>
      <c r="C539" s="381"/>
      <c r="D539" s="381"/>
      <c r="E539" s="381"/>
      <c r="F539" s="381"/>
      <c r="G539" s="394"/>
      <c r="H539" s="46" t="s">
        <v>14</v>
      </c>
      <c r="I539" s="59">
        <v>4</v>
      </c>
      <c r="J539" s="46" t="s">
        <v>20</v>
      </c>
      <c r="K539" s="9">
        <v>1</v>
      </c>
      <c r="L539" s="9">
        <v>1</v>
      </c>
      <c r="M539" s="9">
        <v>1</v>
      </c>
      <c r="N539" s="9">
        <v>1</v>
      </c>
      <c r="O539" s="151" t="s">
        <v>625</v>
      </c>
      <c r="P539" s="284" t="s">
        <v>1239</v>
      </c>
      <c r="Q539" s="283">
        <f>95464702+50000000+194535295+133504340</f>
        <v>473504337</v>
      </c>
      <c r="R539" s="402"/>
      <c r="S539" s="403"/>
      <c r="T539" s="404"/>
    </row>
    <row r="540" spans="1:20" ht="36.950000000000003" hidden="1" customHeight="1" x14ac:dyDescent="0.25">
      <c r="A540" s="381">
        <v>6</v>
      </c>
      <c r="B540" s="381" t="s">
        <v>620</v>
      </c>
      <c r="C540" s="381">
        <v>27</v>
      </c>
      <c r="D540" s="381" t="s">
        <v>621</v>
      </c>
      <c r="E540" s="381" t="s">
        <v>622</v>
      </c>
      <c r="F540" s="381" t="s">
        <v>626</v>
      </c>
      <c r="G540" s="8" t="s">
        <v>627</v>
      </c>
      <c r="H540" s="46" t="s">
        <v>23</v>
      </c>
      <c r="I540" s="59">
        <v>100</v>
      </c>
      <c r="J540" s="46" t="s">
        <v>20</v>
      </c>
      <c r="K540" s="9">
        <v>25</v>
      </c>
      <c r="L540" s="9">
        <v>25</v>
      </c>
      <c r="M540" s="9">
        <v>25</v>
      </c>
      <c r="N540" s="9">
        <v>25</v>
      </c>
      <c r="O540" s="151" t="s">
        <v>625</v>
      </c>
      <c r="P540" s="117" t="s">
        <v>1240</v>
      </c>
      <c r="Q540" s="283">
        <v>1</v>
      </c>
      <c r="R540" s="189">
        <v>0</v>
      </c>
      <c r="S540" s="189">
        <v>0</v>
      </c>
      <c r="T540" s="189">
        <v>0</v>
      </c>
    </row>
    <row r="541" spans="1:20" ht="27" hidden="1" x14ac:dyDescent="0.25">
      <c r="A541" s="381"/>
      <c r="B541" s="381"/>
      <c r="C541" s="381"/>
      <c r="D541" s="381"/>
      <c r="E541" s="381"/>
      <c r="F541" s="381"/>
      <c r="G541" s="394" t="s">
        <v>628</v>
      </c>
      <c r="H541" s="46" t="s">
        <v>14</v>
      </c>
      <c r="I541" s="59">
        <v>2</v>
      </c>
      <c r="J541" s="46" t="s">
        <v>20</v>
      </c>
      <c r="K541" s="33">
        <v>0.5</v>
      </c>
      <c r="L541" s="33">
        <v>0.5</v>
      </c>
      <c r="M541" s="33">
        <v>0.5</v>
      </c>
      <c r="N541" s="33">
        <v>0.5</v>
      </c>
      <c r="O541" s="151" t="s">
        <v>625</v>
      </c>
      <c r="P541" s="117" t="s">
        <v>1241</v>
      </c>
      <c r="Q541" s="283">
        <v>1</v>
      </c>
      <c r="R541" s="73"/>
      <c r="S541" s="73"/>
      <c r="T541" s="73"/>
    </row>
    <row r="542" spans="1:20" ht="27" hidden="1" x14ac:dyDescent="0.25">
      <c r="A542" s="381"/>
      <c r="B542" s="381"/>
      <c r="C542" s="381"/>
      <c r="D542" s="381"/>
      <c r="E542" s="381"/>
      <c r="F542" s="381"/>
      <c r="G542" s="394"/>
      <c r="H542" s="46" t="s">
        <v>14</v>
      </c>
      <c r="I542" s="59">
        <v>2</v>
      </c>
      <c r="J542" s="46" t="s">
        <v>20</v>
      </c>
      <c r="K542" s="33">
        <v>0.5</v>
      </c>
      <c r="L542" s="33">
        <v>0.5</v>
      </c>
      <c r="M542" s="33">
        <v>0.5</v>
      </c>
      <c r="N542" s="33">
        <v>0.5</v>
      </c>
      <c r="O542" s="151" t="s">
        <v>625</v>
      </c>
      <c r="P542" s="117" t="s">
        <v>1242</v>
      </c>
      <c r="Q542" s="283">
        <v>1</v>
      </c>
      <c r="R542" s="73"/>
      <c r="S542" s="73"/>
      <c r="T542" s="73"/>
    </row>
    <row r="543" spans="1:20" ht="27" hidden="1" x14ac:dyDescent="0.25">
      <c r="A543" s="381"/>
      <c r="B543" s="381"/>
      <c r="C543" s="381"/>
      <c r="D543" s="381"/>
      <c r="E543" s="381"/>
      <c r="F543" s="381"/>
      <c r="G543" s="394"/>
      <c r="H543" s="46" t="s">
        <v>14</v>
      </c>
      <c r="I543" s="59">
        <v>2</v>
      </c>
      <c r="J543" s="46" t="s">
        <v>20</v>
      </c>
      <c r="K543" s="33">
        <v>0.5</v>
      </c>
      <c r="L543" s="33">
        <v>0.5</v>
      </c>
      <c r="M543" s="33">
        <v>0.5</v>
      </c>
      <c r="N543" s="33">
        <v>0.5</v>
      </c>
      <c r="O543" s="151" t="s">
        <v>625</v>
      </c>
      <c r="P543" s="117" t="s">
        <v>1243</v>
      </c>
      <c r="Q543" s="285">
        <v>1</v>
      </c>
      <c r="R543" s="73"/>
      <c r="S543" s="73"/>
      <c r="T543" s="73"/>
    </row>
    <row r="544" spans="1:20" ht="27" hidden="1" x14ac:dyDescent="0.25">
      <c r="A544" s="381"/>
      <c r="B544" s="381"/>
      <c r="C544" s="381"/>
      <c r="D544" s="381"/>
      <c r="E544" s="381"/>
      <c r="F544" s="381"/>
      <c r="G544" s="394"/>
      <c r="H544" s="46" t="s">
        <v>14</v>
      </c>
      <c r="I544" s="59">
        <v>2</v>
      </c>
      <c r="J544" s="46" t="s">
        <v>20</v>
      </c>
      <c r="K544" s="33">
        <v>0.5</v>
      </c>
      <c r="L544" s="33">
        <v>0.5</v>
      </c>
      <c r="M544" s="33">
        <v>0.5</v>
      </c>
      <c r="N544" s="33">
        <v>0.5</v>
      </c>
      <c r="O544" s="151" t="s">
        <v>625</v>
      </c>
      <c r="P544" s="117" t="s">
        <v>1244</v>
      </c>
      <c r="Q544" s="283">
        <v>0</v>
      </c>
      <c r="R544" s="73"/>
      <c r="S544" s="73"/>
      <c r="T544" s="73"/>
    </row>
    <row r="545" spans="1:20" ht="75.75" hidden="1" customHeight="1" x14ac:dyDescent="0.25">
      <c r="A545" s="381">
        <v>6</v>
      </c>
      <c r="B545" s="381" t="s">
        <v>620</v>
      </c>
      <c r="C545" s="381">
        <v>27</v>
      </c>
      <c r="D545" s="381" t="s">
        <v>621</v>
      </c>
      <c r="E545" s="381" t="s">
        <v>622</v>
      </c>
      <c r="F545" s="381" t="s">
        <v>629</v>
      </c>
      <c r="G545" s="394" t="s">
        <v>630</v>
      </c>
      <c r="H545" s="46" t="s">
        <v>14</v>
      </c>
      <c r="I545" s="59">
        <v>4</v>
      </c>
      <c r="J545" s="46" t="s">
        <v>20</v>
      </c>
      <c r="K545" s="9">
        <v>1</v>
      </c>
      <c r="L545" s="9">
        <v>1</v>
      </c>
      <c r="M545" s="9">
        <v>1</v>
      </c>
      <c r="N545" s="9">
        <v>1</v>
      </c>
      <c r="O545" s="151" t="s">
        <v>625</v>
      </c>
      <c r="P545" s="286" t="s">
        <v>1245</v>
      </c>
      <c r="Q545" s="283">
        <v>1</v>
      </c>
      <c r="R545" s="189">
        <v>0</v>
      </c>
      <c r="S545" s="189">
        <v>0</v>
      </c>
      <c r="T545" s="189">
        <v>0</v>
      </c>
    </row>
    <row r="546" spans="1:20" ht="27" hidden="1" x14ac:dyDescent="0.25">
      <c r="A546" s="381"/>
      <c r="B546" s="381"/>
      <c r="C546" s="381"/>
      <c r="D546" s="381"/>
      <c r="E546" s="381"/>
      <c r="F546" s="381"/>
      <c r="G546" s="394"/>
      <c r="H546" s="46" t="s">
        <v>14</v>
      </c>
      <c r="I546" s="59">
        <v>4</v>
      </c>
      <c r="J546" s="46" t="s">
        <v>20</v>
      </c>
      <c r="K546" s="9">
        <v>1</v>
      </c>
      <c r="L546" s="9">
        <v>1</v>
      </c>
      <c r="M546" s="9">
        <v>1</v>
      </c>
      <c r="N546" s="9">
        <v>1</v>
      </c>
      <c r="O546" s="151" t="s">
        <v>625</v>
      </c>
      <c r="P546" s="286" t="s">
        <v>1246</v>
      </c>
      <c r="Q546" s="283">
        <v>1</v>
      </c>
      <c r="R546" s="73"/>
      <c r="S546" s="73"/>
      <c r="T546" s="73"/>
    </row>
    <row r="547" spans="1:20" ht="81" hidden="1" customHeight="1" x14ac:dyDescent="0.25">
      <c r="A547" s="44">
        <v>6</v>
      </c>
      <c r="B547" s="44" t="s">
        <v>620</v>
      </c>
      <c r="C547" s="44">
        <v>27</v>
      </c>
      <c r="D547" s="44" t="s">
        <v>621</v>
      </c>
      <c r="E547" s="44" t="s">
        <v>622</v>
      </c>
      <c r="F547" s="44" t="s">
        <v>631</v>
      </c>
      <c r="G547" s="8" t="s">
        <v>1247</v>
      </c>
      <c r="H547" s="46" t="s">
        <v>14</v>
      </c>
      <c r="I547" s="59">
        <v>80</v>
      </c>
      <c r="J547" s="46" t="s">
        <v>20</v>
      </c>
      <c r="K547" s="9">
        <v>5</v>
      </c>
      <c r="L547" s="9">
        <v>25</v>
      </c>
      <c r="M547" s="9">
        <v>25</v>
      </c>
      <c r="N547" s="9">
        <v>25</v>
      </c>
      <c r="O547" s="151" t="s">
        <v>632</v>
      </c>
      <c r="P547" s="73"/>
      <c r="Q547" s="1"/>
      <c r="R547" s="73"/>
      <c r="S547" s="73"/>
      <c r="T547" s="73"/>
    </row>
    <row r="548" spans="1:20" ht="67.5" hidden="1" customHeight="1" x14ac:dyDescent="0.25">
      <c r="A548" s="385">
        <v>6</v>
      </c>
      <c r="B548" s="381" t="s">
        <v>620</v>
      </c>
      <c r="C548" s="385">
        <v>27</v>
      </c>
      <c r="D548" s="381" t="s">
        <v>621</v>
      </c>
      <c r="E548" s="386" t="s">
        <v>633</v>
      </c>
      <c r="F548" s="386" t="s">
        <v>634</v>
      </c>
      <c r="G548" s="394" t="s">
        <v>635</v>
      </c>
      <c r="H548" s="46" t="s">
        <v>14</v>
      </c>
      <c r="I548" s="59">
        <v>1</v>
      </c>
      <c r="J548" s="46" t="s">
        <v>20</v>
      </c>
      <c r="K548" s="38">
        <v>1</v>
      </c>
      <c r="L548" s="38"/>
      <c r="M548" s="38"/>
      <c r="N548" s="38"/>
      <c r="O548" s="151" t="s">
        <v>636</v>
      </c>
      <c r="P548" s="287" t="s">
        <v>1248</v>
      </c>
      <c r="Q548" s="288">
        <v>300000000</v>
      </c>
      <c r="R548" s="4" t="s">
        <v>1249</v>
      </c>
      <c r="S548" s="289" t="s">
        <v>1250</v>
      </c>
      <c r="T548" s="290">
        <v>242750000</v>
      </c>
    </row>
    <row r="549" spans="1:20" ht="27" hidden="1" x14ac:dyDescent="0.25">
      <c r="A549" s="385"/>
      <c r="B549" s="381"/>
      <c r="C549" s="385"/>
      <c r="D549" s="381"/>
      <c r="E549" s="386"/>
      <c r="F549" s="386"/>
      <c r="G549" s="394"/>
      <c r="H549" s="46" t="s">
        <v>14</v>
      </c>
      <c r="I549" s="59">
        <v>1</v>
      </c>
      <c r="J549" s="46" t="s">
        <v>20</v>
      </c>
      <c r="K549" s="38">
        <v>1</v>
      </c>
      <c r="L549" s="38"/>
      <c r="M549" s="38"/>
      <c r="N549" s="38"/>
      <c r="O549" s="151" t="s">
        <v>636</v>
      </c>
      <c r="P549" s="287" t="s">
        <v>1251</v>
      </c>
      <c r="Q549" s="288">
        <v>96000000</v>
      </c>
      <c r="R549" s="73"/>
      <c r="S549" s="73"/>
      <c r="T549" s="73"/>
    </row>
    <row r="550" spans="1:20" ht="27" hidden="1" x14ac:dyDescent="0.25">
      <c r="A550" s="385"/>
      <c r="B550" s="381"/>
      <c r="C550" s="385"/>
      <c r="D550" s="381"/>
      <c r="E550" s="386"/>
      <c r="F550" s="386"/>
      <c r="G550" s="394"/>
      <c r="H550" s="46" t="s">
        <v>14</v>
      </c>
      <c r="I550" s="59">
        <v>1</v>
      </c>
      <c r="J550" s="46" t="s">
        <v>20</v>
      </c>
      <c r="K550" s="38">
        <v>1</v>
      </c>
      <c r="L550" s="38"/>
      <c r="M550" s="38"/>
      <c r="N550" s="38"/>
      <c r="O550" s="151" t="s">
        <v>636</v>
      </c>
      <c r="P550" s="287" t="s">
        <v>1252</v>
      </c>
      <c r="Q550" s="288">
        <v>4000000</v>
      </c>
      <c r="R550" s="73"/>
      <c r="S550" s="73"/>
      <c r="T550" s="73"/>
    </row>
    <row r="551" spans="1:20" ht="67.5" hidden="1" customHeight="1" x14ac:dyDescent="0.25">
      <c r="A551" s="385">
        <v>6</v>
      </c>
      <c r="B551" s="381" t="s">
        <v>620</v>
      </c>
      <c r="C551" s="385">
        <v>27</v>
      </c>
      <c r="D551" s="381" t="s">
        <v>621</v>
      </c>
      <c r="E551" s="386" t="s">
        <v>633</v>
      </c>
      <c r="F551" s="386"/>
      <c r="G551" s="394" t="s">
        <v>637</v>
      </c>
      <c r="H551" s="46" t="s">
        <v>14</v>
      </c>
      <c r="I551" s="59">
        <v>150</v>
      </c>
      <c r="J551" s="46" t="s">
        <v>20</v>
      </c>
      <c r="K551" s="38">
        <v>80</v>
      </c>
      <c r="L551" s="38">
        <v>50</v>
      </c>
      <c r="M551" s="38">
        <v>17</v>
      </c>
      <c r="N551" s="38">
        <v>3</v>
      </c>
      <c r="O551" s="151" t="s">
        <v>636</v>
      </c>
      <c r="P551" s="287" t="s">
        <v>1253</v>
      </c>
      <c r="Q551" s="288">
        <v>5000000</v>
      </c>
      <c r="R551" s="73"/>
      <c r="S551" s="73"/>
      <c r="T551" s="73"/>
    </row>
    <row r="552" spans="1:20" ht="27" hidden="1" x14ac:dyDescent="0.25">
      <c r="A552" s="385"/>
      <c r="B552" s="381"/>
      <c r="C552" s="385"/>
      <c r="D552" s="381"/>
      <c r="E552" s="386"/>
      <c r="F552" s="386"/>
      <c r="G552" s="394"/>
      <c r="H552" s="46" t="s">
        <v>14</v>
      </c>
      <c r="I552" s="59">
        <v>150</v>
      </c>
      <c r="J552" s="46" t="s">
        <v>20</v>
      </c>
      <c r="K552" s="38">
        <v>80</v>
      </c>
      <c r="L552" s="38">
        <v>50</v>
      </c>
      <c r="M552" s="38">
        <v>17</v>
      </c>
      <c r="N552" s="38">
        <v>3</v>
      </c>
      <c r="O552" s="151" t="s">
        <v>636</v>
      </c>
      <c r="P552" s="287" t="s">
        <v>1254</v>
      </c>
      <c r="Q552" s="288">
        <v>24500000</v>
      </c>
      <c r="R552" s="73"/>
      <c r="S552" s="73"/>
      <c r="T552" s="73"/>
    </row>
    <row r="553" spans="1:20" ht="27" hidden="1" x14ac:dyDescent="0.25">
      <c r="A553" s="385"/>
      <c r="B553" s="381"/>
      <c r="C553" s="385"/>
      <c r="D553" s="381"/>
      <c r="E553" s="386"/>
      <c r="F553" s="386"/>
      <c r="G553" s="394"/>
      <c r="H553" s="46" t="s">
        <v>14</v>
      </c>
      <c r="I553" s="59">
        <v>150</v>
      </c>
      <c r="J553" s="46" t="s">
        <v>20</v>
      </c>
      <c r="K553" s="38">
        <v>80</v>
      </c>
      <c r="L553" s="38">
        <v>50</v>
      </c>
      <c r="M553" s="38">
        <v>17</v>
      </c>
      <c r="N553" s="38">
        <v>3</v>
      </c>
      <c r="O553" s="151" t="s">
        <v>636</v>
      </c>
      <c r="P553" s="287" t="s">
        <v>1255</v>
      </c>
      <c r="Q553" s="288">
        <v>200000</v>
      </c>
      <c r="R553" s="73"/>
      <c r="S553" s="73"/>
      <c r="T553" s="73"/>
    </row>
    <row r="554" spans="1:20" ht="27" hidden="1" x14ac:dyDescent="0.25">
      <c r="A554" s="385"/>
      <c r="B554" s="381"/>
      <c r="C554" s="385"/>
      <c r="D554" s="381"/>
      <c r="E554" s="386"/>
      <c r="F554" s="386"/>
      <c r="G554" s="394"/>
      <c r="H554" s="46" t="s">
        <v>14</v>
      </c>
      <c r="I554" s="59">
        <v>150</v>
      </c>
      <c r="J554" s="46" t="s">
        <v>20</v>
      </c>
      <c r="K554" s="38">
        <v>80</v>
      </c>
      <c r="L554" s="38">
        <v>50</v>
      </c>
      <c r="M554" s="38">
        <v>17</v>
      </c>
      <c r="N554" s="38">
        <v>3</v>
      </c>
      <c r="O554" s="151" t="s">
        <v>636</v>
      </c>
      <c r="P554" s="287" t="s">
        <v>1256</v>
      </c>
      <c r="Q554" s="288">
        <v>100000</v>
      </c>
      <c r="R554" s="73"/>
      <c r="S554" s="73"/>
      <c r="T554" s="73"/>
    </row>
    <row r="555" spans="1:20" ht="27" hidden="1" x14ac:dyDescent="0.25">
      <c r="A555" s="385"/>
      <c r="B555" s="381"/>
      <c r="C555" s="385"/>
      <c r="D555" s="381"/>
      <c r="E555" s="386"/>
      <c r="F555" s="386"/>
      <c r="G555" s="394"/>
      <c r="H555" s="46" t="s">
        <v>14</v>
      </c>
      <c r="I555" s="59">
        <v>150</v>
      </c>
      <c r="J555" s="46" t="s">
        <v>20</v>
      </c>
      <c r="K555" s="38">
        <v>80</v>
      </c>
      <c r="L555" s="38">
        <v>50</v>
      </c>
      <c r="M555" s="38">
        <v>17</v>
      </c>
      <c r="N555" s="38">
        <v>3</v>
      </c>
      <c r="O555" s="151" t="s">
        <v>636</v>
      </c>
      <c r="P555" s="287" t="s">
        <v>1257</v>
      </c>
      <c r="Q555" s="288">
        <v>100000</v>
      </c>
      <c r="R555" s="73"/>
      <c r="S555" s="73"/>
      <c r="T555" s="73"/>
    </row>
    <row r="556" spans="1:20" ht="27" hidden="1" x14ac:dyDescent="0.25">
      <c r="A556" s="385"/>
      <c r="B556" s="381"/>
      <c r="C556" s="385"/>
      <c r="D556" s="381"/>
      <c r="E556" s="386"/>
      <c r="F556" s="386"/>
      <c r="G556" s="394"/>
      <c r="H556" s="46" t="s">
        <v>14</v>
      </c>
      <c r="I556" s="59">
        <v>150</v>
      </c>
      <c r="J556" s="46" t="s">
        <v>20</v>
      </c>
      <c r="K556" s="38">
        <v>80</v>
      </c>
      <c r="L556" s="38">
        <v>50</v>
      </c>
      <c r="M556" s="38">
        <v>17</v>
      </c>
      <c r="N556" s="38">
        <v>3</v>
      </c>
      <c r="O556" s="151" t="s">
        <v>636</v>
      </c>
      <c r="P556" s="287" t="s">
        <v>1258</v>
      </c>
      <c r="Q556" s="288">
        <v>100000</v>
      </c>
      <c r="R556" s="73"/>
      <c r="S556" s="73"/>
      <c r="T556" s="73"/>
    </row>
    <row r="557" spans="1:20" ht="67.5" hidden="1" customHeight="1" x14ac:dyDescent="0.25">
      <c r="A557" s="385">
        <v>6</v>
      </c>
      <c r="B557" s="381" t="s">
        <v>620</v>
      </c>
      <c r="C557" s="385">
        <v>27</v>
      </c>
      <c r="D557" s="381" t="s">
        <v>621</v>
      </c>
      <c r="E557" s="386" t="s">
        <v>633</v>
      </c>
      <c r="F557" s="386"/>
      <c r="G557" s="394" t="s">
        <v>638</v>
      </c>
      <c r="H557" s="46" t="s">
        <v>14</v>
      </c>
      <c r="I557" s="59">
        <v>20</v>
      </c>
      <c r="J557" s="46" t="s">
        <v>20</v>
      </c>
      <c r="K557" s="38">
        <v>5</v>
      </c>
      <c r="L557" s="38">
        <v>5</v>
      </c>
      <c r="M557" s="38">
        <v>5</v>
      </c>
      <c r="N557" s="38">
        <v>5</v>
      </c>
      <c r="O557" s="151" t="s">
        <v>636</v>
      </c>
      <c r="P557" s="287" t="s">
        <v>1259</v>
      </c>
      <c r="Q557" s="288">
        <v>1</v>
      </c>
      <c r="R557" s="73"/>
      <c r="S557" s="73"/>
      <c r="T557" s="73"/>
    </row>
    <row r="558" spans="1:20" ht="27" hidden="1" x14ac:dyDescent="0.25">
      <c r="A558" s="385"/>
      <c r="B558" s="381"/>
      <c r="C558" s="385"/>
      <c r="D558" s="381"/>
      <c r="E558" s="386"/>
      <c r="F558" s="386"/>
      <c r="G558" s="394"/>
      <c r="H558" s="46" t="s">
        <v>14</v>
      </c>
      <c r="I558" s="59">
        <v>20</v>
      </c>
      <c r="J558" s="46" t="s">
        <v>20</v>
      </c>
      <c r="K558" s="38">
        <v>5</v>
      </c>
      <c r="L558" s="38">
        <v>5</v>
      </c>
      <c r="M558" s="38">
        <v>5</v>
      </c>
      <c r="N558" s="38">
        <v>5</v>
      </c>
      <c r="O558" s="151" t="s">
        <v>636</v>
      </c>
      <c r="P558" s="287" t="s">
        <v>1260</v>
      </c>
      <c r="Q558" s="288">
        <v>1</v>
      </c>
      <c r="R558" s="73"/>
      <c r="S558" s="73"/>
      <c r="T558" s="73"/>
    </row>
    <row r="559" spans="1:20" ht="27" hidden="1" x14ac:dyDescent="0.25">
      <c r="A559" s="385"/>
      <c r="B559" s="381"/>
      <c r="C559" s="385"/>
      <c r="D559" s="381"/>
      <c r="E559" s="386"/>
      <c r="F559" s="386"/>
      <c r="G559" s="394"/>
      <c r="H559" s="46" t="s">
        <v>14</v>
      </c>
      <c r="I559" s="59">
        <v>20</v>
      </c>
      <c r="J559" s="46" t="s">
        <v>20</v>
      </c>
      <c r="K559" s="38">
        <v>5</v>
      </c>
      <c r="L559" s="38">
        <v>5</v>
      </c>
      <c r="M559" s="38">
        <v>5</v>
      </c>
      <c r="N559" s="38">
        <v>5</v>
      </c>
      <c r="O559" s="151" t="s">
        <v>636</v>
      </c>
      <c r="P559" s="287" t="s">
        <v>1261</v>
      </c>
      <c r="Q559" s="288">
        <v>1</v>
      </c>
      <c r="R559" s="73"/>
      <c r="S559" s="73"/>
      <c r="T559" s="73"/>
    </row>
    <row r="560" spans="1:20" ht="27" hidden="1" x14ac:dyDescent="0.25">
      <c r="A560" s="385"/>
      <c r="B560" s="381"/>
      <c r="C560" s="385"/>
      <c r="D560" s="381"/>
      <c r="E560" s="386"/>
      <c r="F560" s="386"/>
      <c r="G560" s="394"/>
      <c r="H560" s="46" t="s">
        <v>14</v>
      </c>
      <c r="I560" s="59">
        <v>20</v>
      </c>
      <c r="J560" s="46" t="s">
        <v>20</v>
      </c>
      <c r="K560" s="38">
        <v>5</v>
      </c>
      <c r="L560" s="38">
        <v>5</v>
      </c>
      <c r="M560" s="38">
        <v>5</v>
      </c>
      <c r="N560" s="38">
        <v>5</v>
      </c>
      <c r="O560" s="151" t="s">
        <v>636</v>
      </c>
      <c r="P560" s="287" t="s">
        <v>1262</v>
      </c>
      <c r="Q560" s="288">
        <v>1</v>
      </c>
      <c r="R560" s="73"/>
      <c r="S560" s="73"/>
      <c r="T560" s="73"/>
    </row>
    <row r="561" spans="1:20" ht="27" hidden="1" x14ac:dyDescent="0.25">
      <c r="A561" s="385"/>
      <c r="B561" s="381"/>
      <c r="C561" s="385"/>
      <c r="D561" s="381"/>
      <c r="E561" s="386"/>
      <c r="F561" s="386"/>
      <c r="G561" s="394"/>
      <c r="H561" s="46" t="s">
        <v>14</v>
      </c>
      <c r="I561" s="59">
        <v>20</v>
      </c>
      <c r="J561" s="46" t="s">
        <v>20</v>
      </c>
      <c r="K561" s="38">
        <v>5</v>
      </c>
      <c r="L561" s="38">
        <v>5</v>
      </c>
      <c r="M561" s="38">
        <v>5</v>
      </c>
      <c r="N561" s="38">
        <v>5</v>
      </c>
      <c r="O561" s="151" t="s">
        <v>636</v>
      </c>
      <c r="P561" s="287" t="s">
        <v>1263</v>
      </c>
      <c r="Q561" s="288">
        <v>1</v>
      </c>
      <c r="R561" s="73"/>
      <c r="S561" s="73"/>
      <c r="T561" s="73"/>
    </row>
    <row r="562" spans="1:20" ht="27" hidden="1" x14ac:dyDescent="0.25">
      <c r="A562" s="385"/>
      <c r="B562" s="381"/>
      <c r="C562" s="385"/>
      <c r="D562" s="381"/>
      <c r="E562" s="386"/>
      <c r="F562" s="386"/>
      <c r="G562" s="394"/>
      <c r="H562" s="46" t="s">
        <v>14</v>
      </c>
      <c r="I562" s="59">
        <v>20</v>
      </c>
      <c r="J562" s="46" t="s">
        <v>20</v>
      </c>
      <c r="K562" s="38">
        <v>5</v>
      </c>
      <c r="L562" s="38">
        <v>5</v>
      </c>
      <c r="M562" s="38">
        <v>5</v>
      </c>
      <c r="N562" s="38">
        <v>5</v>
      </c>
      <c r="O562" s="151" t="s">
        <v>636</v>
      </c>
      <c r="P562" s="287" t="s">
        <v>1264</v>
      </c>
      <c r="Q562" s="288">
        <v>1</v>
      </c>
      <c r="R562" s="73"/>
      <c r="S562" s="73"/>
      <c r="T562" s="73"/>
    </row>
    <row r="563" spans="1:20" ht="27" hidden="1" x14ac:dyDescent="0.25">
      <c r="A563" s="385"/>
      <c r="B563" s="381"/>
      <c r="C563" s="385"/>
      <c r="D563" s="381"/>
      <c r="E563" s="386"/>
      <c r="F563" s="386"/>
      <c r="G563" s="394"/>
      <c r="H563" s="46" t="s">
        <v>14</v>
      </c>
      <c r="I563" s="59">
        <v>20</v>
      </c>
      <c r="J563" s="46" t="s">
        <v>20</v>
      </c>
      <c r="K563" s="38">
        <v>5</v>
      </c>
      <c r="L563" s="38">
        <v>5</v>
      </c>
      <c r="M563" s="38">
        <v>5</v>
      </c>
      <c r="N563" s="38">
        <v>5</v>
      </c>
      <c r="O563" s="151" t="s">
        <v>636</v>
      </c>
      <c r="P563" s="287" t="s">
        <v>1265</v>
      </c>
      <c r="Q563" s="288"/>
      <c r="R563" s="73"/>
      <c r="S563" s="73"/>
      <c r="T563" s="73"/>
    </row>
    <row r="564" spans="1:20" ht="25.5" hidden="1" x14ac:dyDescent="0.25">
      <c r="A564" s="385"/>
      <c r="B564" s="381"/>
      <c r="C564" s="385"/>
      <c r="D564" s="381"/>
      <c r="E564" s="386"/>
      <c r="F564" s="386"/>
      <c r="G564" s="8" t="s">
        <v>639</v>
      </c>
      <c r="H564" s="46" t="s">
        <v>14</v>
      </c>
      <c r="I564" s="59">
        <v>1</v>
      </c>
      <c r="J564" s="46" t="s">
        <v>526</v>
      </c>
      <c r="K564" s="38">
        <v>1</v>
      </c>
      <c r="L564" s="38">
        <v>1</v>
      </c>
      <c r="M564" s="38">
        <v>1</v>
      </c>
      <c r="N564" s="38">
        <v>1</v>
      </c>
      <c r="O564" s="151" t="s">
        <v>636</v>
      </c>
      <c r="P564" s="287" t="s">
        <v>1266</v>
      </c>
      <c r="Q564" s="291">
        <v>30000000</v>
      </c>
      <c r="R564" s="73"/>
      <c r="S564" s="73"/>
      <c r="T564" s="73"/>
    </row>
    <row r="565" spans="1:20" ht="67.5" hidden="1" customHeight="1" x14ac:dyDescent="0.25">
      <c r="A565" s="385">
        <v>6</v>
      </c>
      <c r="B565" s="381" t="s">
        <v>620</v>
      </c>
      <c r="C565" s="385">
        <v>27</v>
      </c>
      <c r="D565" s="381" t="s">
        <v>621</v>
      </c>
      <c r="E565" s="386" t="s">
        <v>633</v>
      </c>
      <c r="F565" s="401" t="s">
        <v>1267</v>
      </c>
      <c r="G565" s="8" t="s">
        <v>640</v>
      </c>
      <c r="H565" s="46" t="s">
        <v>333</v>
      </c>
      <c r="I565" s="59">
        <v>1</v>
      </c>
      <c r="J565" s="46" t="s">
        <v>20</v>
      </c>
      <c r="K565" s="9" t="s">
        <v>641</v>
      </c>
      <c r="L565" s="9" t="s">
        <v>642</v>
      </c>
      <c r="M565" s="9" t="s">
        <v>643</v>
      </c>
      <c r="N565" s="9" t="s">
        <v>343</v>
      </c>
      <c r="O565" s="151" t="s">
        <v>636</v>
      </c>
      <c r="P565" s="225" t="s">
        <v>1268</v>
      </c>
      <c r="Q565" s="292">
        <v>20000000</v>
      </c>
      <c r="R565" s="73" t="s">
        <v>903</v>
      </c>
      <c r="S565" s="73"/>
      <c r="T565" s="73"/>
    </row>
    <row r="566" spans="1:20" ht="27" hidden="1" x14ac:dyDescent="0.25">
      <c r="A566" s="385"/>
      <c r="B566" s="381"/>
      <c r="C566" s="385"/>
      <c r="D566" s="381"/>
      <c r="E566" s="386"/>
      <c r="F566" s="401"/>
      <c r="G566" s="8" t="s">
        <v>640</v>
      </c>
      <c r="H566" s="46" t="s">
        <v>333</v>
      </c>
      <c r="I566" s="59">
        <v>1</v>
      </c>
      <c r="J566" s="46" t="s">
        <v>20</v>
      </c>
      <c r="K566" s="9" t="s">
        <v>641</v>
      </c>
      <c r="L566" s="9" t="s">
        <v>642</v>
      </c>
      <c r="M566" s="9" t="s">
        <v>643</v>
      </c>
      <c r="N566" s="9" t="s">
        <v>343</v>
      </c>
      <c r="O566" s="151" t="s">
        <v>636</v>
      </c>
      <c r="P566" s="225" t="s">
        <v>1269</v>
      </c>
      <c r="Q566" s="292">
        <v>4500000</v>
      </c>
      <c r="R566" s="73" t="s">
        <v>903</v>
      </c>
      <c r="S566" s="73"/>
      <c r="T566" s="73"/>
    </row>
    <row r="567" spans="1:20" ht="27" hidden="1" x14ac:dyDescent="0.25">
      <c r="A567" s="385"/>
      <c r="B567" s="381"/>
      <c r="C567" s="385"/>
      <c r="D567" s="381"/>
      <c r="E567" s="386"/>
      <c r="F567" s="401"/>
      <c r="G567" s="8" t="s">
        <v>640</v>
      </c>
      <c r="H567" s="46" t="s">
        <v>333</v>
      </c>
      <c r="I567" s="59">
        <v>1</v>
      </c>
      <c r="J567" s="46" t="s">
        <v>20</v>
      </c>
      <c r="K567" s="9" t="s">
        <v>641</v>
      </c>
      <c r="L567" s="9" t="s">
        <v>642</v>
      </c>
      <c r="M567" s="9" t="s">
        <v>643</v>
      </c>
      <c r="N567" s="9" t="s">
        <v>343</v>
      </c>
      <c r="O567" s="151" t="s">
        <v>636</v>
      </c>
      <c r="P567" s="225" t="s">
        <v>1270</v>
      </c>
      <c r="Q567" s="292">
        <v>36000000</v>
      </c>
      <c r="R567" s="73" t="s">
        <v>903</v>
      </c>
      <c r="S567" s="73"/>
      <c r="T567" s="73"/>
    </row>
    <row r="568" spans="1:20" ht="27" hidden="1" x14ac:dyDescent="0.25">
      <c r="A568" s="385"/>
      <c r="B568" s="381"/>
      <c r="C568" s="385"/>
      <c r="D568" s="381"/>
      <c r="E568" s="386"/>
      <c r="F568" s="401"/>
      <c r="G568" s="8" t="s">
        <v>640</v>
      </c>
      <c r="H568" s="46" t="s">
        <v>333</v>
      </c>
      <c r="I568" s="59">
        <v>1</v>
      </c>
      <c r="J568" s="46" t="s">
        <v>20</v>
      </c>
      <c r="K568" s="9" t="s">
        <v>641</v>
      </c>
      <c r="L568" s="9" t="s">
        <v>642</v>
      </c>
      <c r="M568" s="9" t="s">
        <v>643</v>
      </c>
      <c r="N568" s="9" t="s">
        <v>343</v>
      </c>
      <c r="O568" s="151" t="s">
        <v>636</v>
      </c>
      <c r="P568" s="225" t="s">
        <v>1271</v>
      </c>
      <c r="Q568" s="292">
        <v>0</v>
      </c>
      <c r="R568" s="73" t="s">
        <v>903</v>
      </c>
      <c r="S568" s="73"/>
      <c r="T568" s="73"/>
    </row>
    <row r="569" spans="1:20" ht="27" hidden="1" x14ac:dyDescent="0.25">
      <c r="A569" s="385"/>
      <c r="B569" s="381"/>
      <c r="C569" s="385"/>
      <c r="D569" s="381"/>
      <c r="E569" s="386"/>
      <c r="F569" s="401"/>
      <c r="G569" s="8" t="s">
        <v>640</v>
      </c>
      <c r="H569" s="46" t="s">
        <v>333</v>
      </c>
      <c r="I569" s="59">
        <v>1</v>
      </c>
      <c r="J569" s="46" t="s">
        <v>20</v>
      </c>
      <c r="K569" s="9" t="s">
        <v>641</v>
      </c>
      <c r="L569" s="9" t="s">
        <v>642</v>
      </c>
      <c r="M569" s="9" t="s">
        <v>643</v>
      </c>
      <c r="N569" s="9" t="s">
        <v>343</v>
      </c>
      <c r="O569" s="151" t="s">
        <v>636</v>
      </c>
      <c r="P569" s="225" t="s">
        <v>1272</v>
      </c>
      <c r="Q569" s="292">
        <v>0</v>
      </c>
      <c r="R569" s="73" t="s">
        <v>903</v>
      </c>
      <c r="S569" s="73"/>
      <c r="T569" s="73"/>
    </row>
    <row r="570" spans="1:20" ht="66.75" hidden="1" customHeight="1" x14ac:dyDescent="0.25">
      <c r="A570" s="385">
        <v>6</v>
      </c>
      <c r="B570" s="381" t="s">
        <v>620</v>
      </c>
      <c r="C570" s="385">
        <v>27</v>
      </c>
      <c r="D570" s="381" t="s">
        <v>621</v>
      </c>
      <c r="E570" s="386" t="s">
        <v>633</v>
      </c>
      <c r="F570" s="388" t="s">
        <v>644</v>
      </c>
      <c r="G570" s="8" t="s">
        <v>645</v>
      </c>
      <c r="H570" s="46" t="s">
        <v>14</v>
      </c>
      <c r="I570" s="59">
        <v>4</v>
      </c>
      <c r="J570" s="46" t="s">
        <v>20</v>
      </c>
      <c r="K570" s="6">
        <v>1</v>
      </c>
      <c r="L570" s="6">
        <v>1</v>
      </c>
      <c r="M570" s="6">
        <v>1</v>
      </c>
      <c r="N570" s="6">
        <v>1</v>
      </c>
      <c r="O570" s="151" t="s">
        <v>636</v>
      </c>
      <c r="P570" s="293" t="s">
        <v>1273</v>
      </c>
      <c r="Q570" s="294">
        <v>70000000</v>
      </c>
      <c r="R570" s="225" t="s">
        <v>1274</v>
      </c>
      <c r="S570" s="73" t="s">
        <v>1275</v>
      </c>
      <c r="T570" s="295">
        <v>245145908</v>
      </c>
    </row>
    <row r="571" spans="1:20" ht="27" hidden="1" x14ac:dyDescent="0.25">
      <c r="A571" s="385"/>
      <c r="B571" s="381"/>
      <c r="C571" s="385"/>
      <c r="D571" s="381"/>
      <c r="E571" s="386"/>
      <c r="F571" s="388"/>
      <c r="G571" s="8" t="s">
        <v>645</v>
      </c>
      <c r="H571" s="46" t="s">
        <v>14</v>
      </c>
      <c r="I571" s="59">
        <v>4</v>
      </c>
      <c r="J571" s="46" t="s">
        <v>20</v>
      </c>
      <c r="K571" s="6">
        <v>1</v>
      </c>
      <c r="L571" s="6">
        <v>1</v>
      </c>
      <c r="M571" s="6">
        <v>1</v>
      </c>
      <c r="N571" s="6">
        <v>1</v>
      </c>
      <c r="O571" s="151" t="s">
        <v>636</v>
      </c>
      <c r="P571" s="296" t="s">
        <v>1276</v>
      </c>
      <c r="Q571" s="294">
        <v>10000000</v>
      </c>
      <c r="R571" s="73"/>
      <c r="S571" s="73"/>
      <c r="T571" s="73"/>
    </row>
    <row r="572" spans="1:20" ht="27" hidden="1" x14ac:dyDescent="0.25">
      <c r="A572" s="385"/>
      <c r="B572" s="381"/>
      <c r="C572" s="385"/>
      <c r="D572" s="381"/>
      <c r="E572" s="386"/>
      <c r="F572" s="388"/>
      <c r="G572" s="8" t="s">
        <v>645</v>
      </c>
      <c r="H572" s="46" t="s">
        <v>14</v>
      </c>
      <c r="I572" s="59">
        <v>4</v>
      </c>
      <c r="J572" s="46" t="s">
        <v>20</v>
      </c>
      <c r="K572" s="6">
        <v>1</v>
      </c>
      <c r="L572" s="6">
        <v>1</v>
      </c>
      <c r="M572" s="6">
        <v>1</v>
      </c>
      <c r="N572" s="6">
        <v>1</v>
      </c>
      <c r="O572" s="151" t="s">
        <v>636</v>
      </c>
      <c r="P572" s="296" t="s">
        <v>1277</v>
      </c>
      <c r="Q572" s="297">
        <v>20000000</v>
      </c>
      <c r="R572" s="73"/>
      <c r="S572" s="73"/>
      <c r="T572" s="73"/>
    </row>
    <row r="573" spans="1:20" ht="39" hidden="1" customHeight="1" x14ac:dyDescent="0.25">
      <c r="A573" s="385">
        <v>6</v>
      </c>
      <c r="B573" s="381" t="s">
        <v>620</v>
      </c>
      <c r="C573" s="385">
        <v>27</v>
      </c>
      <c r="D573" s="381" t="s">
        <v>621</v>
      </c>
      <c r="E573" s="386" t="s">
        <v>633</v>
      </c>
      <c r="F573" s="386" t="s">
        <v>646</v>
      </c>
      <c r="G573" s="8" t="s">
        <v>647</v>
      </c>
      <c r="H573" s="46" t="s">
        <v>14</v>
      </c>
      <c r="I573" s="59">
        <v>4</v>
      </c>
      <c r="J573" s="46" t="s">
        <v>20</v>
      </c>
      <c r="K573" s="6">
        <v>1</v>
      </c>
      <c r="L573" s="6">
        <v>1</v>
      </c>
      <c r="M573" s="6">
        <v>1</v>
      </c>
      <c r="N573" s="6">
        <v>1</v>
      </c>
      <c r="O573" s="151" t="s">
        <v>636</v>
      </c>
      <c r="P573" s="298" t="s">
        <v>1278</v>
      </c>
      <c r="Q573" s="251">
        <v>15000000</v>
      </c>
      <c r="R573" s="73"/>
      <c r="S573" s="73"/>
      <c r="T573" s="73"/>
    </row>
    <row r="574" spans="1:20" ht="27" hidden="1" x14ac:dyDescent="0.25">
      <c r="A574" s="385"/>
      <c r="B574" s="381"/>
      <c r="C574" s="385"/>
      <c r="D574" s="381"/>
      <c r="E574" s="386"/>
      <c r="F574" s="386"/>
      <c r="G574" s="8" t="s">
        <v>647</v>
      </c>
      <c r="H574" s="46" t="s">
        <v>14</v>
      </c>
      <c r="I574" s="59">
        <v>4</v>
      </c>
      <c r="J574" s="46" t="s">
        <v>20</v>
      </c>
      <c r="K574" s="6">
        <v>1</v>
      </c>
      <c r="L574" s="6">
        <v>1</v>
      </c>
      <c r="M574" s="6">
        <v>1</v>
      </c>
      <c r="N574" s="6">
        <v>1</v>
      </c>
      <c r="O574" s="151" t="s">
        <v>636</v>
      </c>
      <c r="P574" s="299" t="s">
        <v>1279</v>
      </c>
      <c r="Q574" s="251">
        <v>9375000</v>
      </c>
      <c r="R574" s="73"/>
      <c r="S574" s="73"/>
      <c r="T574" s="73"/>
    </row>
    <row r="575" spans="1:20" ht="27" hidden="1" x14ac:dyDescent="0.25">
      <c r="A575" s="385"/>
      <c r="B575" s="381"/>
      <c r="C575" s="385"/>
      <c r="D575" s="381"/>
      <c r="E575" s="386"/>
      <c r="F575" s="386"/>
      <c r="G575" s="8" t="s">
        <v>647</v>
      </c>
      <c r="H575" s="46" t="s">
        <v>14</v>
      </c>
      <c r="I575" s="59">
        <v>4</v>
      </c>
      <c r="J575" s="46" t="s">
        <v>20</v>
      </c>
      <c r="K575" s="6">
        <v>1</v>
      </c>
      <c r="L575" s="6">
        <v>1</v>
      </c>
      <c r="M575" s="6">
        <v>1</v>
      </c>
      <c r="N575" s="6">
        <v>1</v>
      </c>
      <c r="O575" s="151" t="s">
        <v>636</v>
      </c>
      <c r="P575" s="298" t="s">
        <v>1280</v>
      </c>
      <c r="Q575" s="251">
        <v>30000000</v>
      </c>
      <c r="R575" s="73"/>
      <c r="S575" s="73"/>
      <c r="T575" s="73"/>
    </row>
    <row r="576" spans="1:20" ht="27" hidden="1" x14ac:dyDescent="0.25">
      <c r="A576" s="385"/>
      <c r="B576" s="381"/>
      <c r="C576" s="385"/>
      <c r="D576" s="381"/>
      <c r="E576" s="386"/>
      <c r="F576" s="386"/>
      <c r="G576" s="8" t="s">
        <v>647</v>
      </c>
      <c r="H576" s="46" t="s">
        <v>14</v>
      </c>
      <c r="I576" s="59">
        <v>4</v>
      </c>
      <c r="J576" s="46" t="s">
        <v>20</v>
      </c>
      <c r="K576" s="6">
        <v>1</v>
      </c>
      <c r="L576" s="6">
        <v>1</v>
      </c>
      <c r="M576" s="6">
        <v>1</v>
      </c>
      <c r="N576" s="6">
        <v>1</v>
      </c>
      <c r="O576" s="151" t="s">
        <v>636</v>
      </c>
      <c r="P576" s="300" t="s">
        <v>1281</v>
      </c>
      <c r="Q576" s="251">
        <v>9375000</v>
      </c>
      <c r="R576" s="73"/>
      <c r="S576" s="73"/>
      <c r="T576" s="73"/>
    </row>
    <row r="577" spans="1:20" ht="27" hidden="1" x14ac:dyDescent="0.25">
      <c r="A577" s="385"/>
      <c r="B577" s="381"/>
      <c r="C577" s="385"/>
      <c r="D577" s="381"/>
      <c r="E577" s="386"/>
      <c r="F577" s="386"/>
      <c r="G577" s="8" t="s">
        <v>648</v>
      </c>
      <c r="H577" s="46" t="s">
        <v>14</v>
      </c>
      <c r="I577" s="59">
        <v>12</v>
      </c>
      <c r="J577" s="46" t="s">
        <v>20</v>
      </c>
      <c r="K577" s="6">
        <v>3</v>
      </c>
      <c r="L577" s="6">
        <v>3</v>
      </c>
      <c r="M577" s="6">
        <v>3</v>
      </c>
      <c r="N577" s="6">
        <v>3</v>
      </c>
      <c r="O577" s="151" t="s">
        <v>636</v>
      </c>
      <c r="P577" s="300" t="s">
        <v>1282</v>
      </c>
      <c r="Q577" s="301">
        <v>4249998</v>
      </c>
      <c r="R577" s="73"/>
      <c r="S577" s="73"/>
      <c r="T577" s="73"/>
    </row>
    <row r="578" spans="1:20" ht="27" hidden="1" x14ac:dyDescent="0.25">
      <c r="A578" s="385"/>
      <c r="B578" s="381"/>
      <c r="C578" s="385"/>
      <c r="D578" s="381"/>
      <c r="E578" s="386"/>
      <c r="F578" s="386"/>
      <c r="G578" s="8" t="s">
        <v>648</v>
      </c>
      <c r="H578" s="46" t="s">
        <v>14</v>
      </c>
      <c r="I578" s="59">
        <v>12</v>
      </c>
      <c r="J578" s="46" t="s">
        <v>20</v>
      </c>
      <c r="K578" s="6">
        <v>3</v>
      </c>
      <c r="L578" s="6">
        <v>3</v>
      </c>
      <c r="M578" s="6">
        <v>3</v>
      </c>
      <c r="N578" s="6">
        <v>3</v>
      </c>
      <c r="O578" s="151" t="s">
        <v>636</v>
      </c>
      <c r="P578" s="300" t="s">
        <v>1283</v>
      </c>
      <c r="Q578" s="301">
        <v>1</v>
      </c>
      <c r="R578" s="73"/>
      <c r="S578" s="73"/>
      <c r="T578" s="73"/>
    </row>
    <row r="579" spans="1:20" ht="27" hidden="1" x14ac:dyDescent="0.25">
      <c r="A579" s="385"/>
      <c r="B579" s="381"/>
      <c r="C579" s="385"/>
      <c r="D579" s="381"/>
      <c r="E579" s="386"/>
      <c r="F579" s="386"/>
      <c r="G579" s="8" t="s">
        <v>648</v>
      </c>
      <c r="H579" s="46" t="s">
        <v>14</v>
      </c>
      <c r="I579" s="59">
        <v>12</v>
      </c>
      <c r="J579" s="46" t="s">
        <v>20</v>
      </c>
      <c r="K579" s="6">
        <v>3</v>
      </c>
      <c r="L579" s="6">
        <v>3</v>
      </c>
      <c r="M579" s="6">
        <v>3</v>
      </c>
      <c r="N579" s="6">
        <v>3</v>
      </c>
      <c r="O579" s="151" t="s">
        <v>636</v>
      </c>
      <c r="P579" s="300" t="s">
        <v>1284</v>
      </c>
      <c r="Q579" s="301">
        <v>1</v>
      </c>
      <c r="R579" s="73"/>
      <c r="S579" s="73"/>
      <c r="T579" s="73"/>
    </row>
    <row r="580" spans="1:20" ht="49.5" hidden="1" customHeight="1" x14ac:dyDescent="0.25">
      <c r="A580" s="385">
        <v>6</v>
      </c>
      <c r="B580" s="381" t="s">
        <v>620</v>
      </c>
      <c r="C580" s="385">
        <v>27</v>
      </c>
      <c r="D580" s="381" t="s">
        <v>621</v>
      </c>
      <c r="E580" s="386" t="s">
        <v>633</v>
      </c>
      <c r="F580" s="388" t="s">
        <v>649</v>
      </c>
      <c r="G580" s="5" t="s">
        <v>650</v>
      </c>
      <c r="H580" s="46" t="s">
        <v>23</v>
      </c>
      <c r="I580" s="59">
        <v>100</v>
      </c>
      <c r="J580" s="46" t="s">
        <v>20</v>
      </c>
      <c r="K580" s="38">
        <v>25</v>
      </c>
      <c r="L580" s="38">
        <v>25</v>
      </c>
      <c r="M580" s="38">
        <v>25</v>
      </c>
      <c r="N580" s="38">
        <v>25</v>
      </c>
      <c r="O580" s="151" t="s">
        <v>636</v>
      </c>
      <c r="P580" s="4" t="s">
        <v>1285</v>
      </c>
      <c r="Q580" s="206">
        <f>(60000000/3)+(10000000/3)</f>
        <v>23333333.333333332</v>
      </c>
      <c r="R580" s="73" t="s">
        <v>1286</v>
      </c>
      <c r="S580" s="73"/>
      <c r="T580" s="73"/>
    </row>
    <row r="581" spans="1:20" ht="27" hidden="1" x14ac:dyDescent="0.25">
      <c r="A581" s="385"/>
      <c r="B581" s="381"/>
      <c r="C581" s="385"/>
      <c r="D581" s="381"/>
      <c r="E581" s="386"/>
      <c r="F581" s="388"/>
      <c r="G581" s="5" t="s">
        <v>650</v>
      </c>
      <c r="H581" s="46" t="s">
        <v>23</v>
      </c>
      <c r="I581" s="59">
        <v>100</v>
      </c>
      <c r="J581" s="46" t="s">
        <v>20</v>
      </c>
      <c r="K581" s="38">
        <v>25</v>
      </c>
      <c r="L581" s="38">
        <v>25</v>
      </c>
      <c r="M581" s="38">
        <v>25</v>
      </c>
      <c r="N581" s="38">
        <v>25</v>
      </c>
      <c r="O581" s="151" t="s">
        <v>636</v>
      </c>
      <c r="P581" s="4" t="s">
        <v>1287</v>
      </c>
      <c r="Q581" s="206">
        <f t="shared" ref="Q581:Q582" si="0">(60000000/3)+(10000000/3)</f>
        <v>23333333.333333332</v>
      </c>
      <c r="R581" s="73" t="s">
        <v>1286</v>
      </c>
      <c r="S581" s="73"/>
      <c r="T581" s="73"/>
    </row>
    <row r="582" spans="1:20" ht="27" hidden="1" x14ac:dyDescent="0.25">
      <c r="A582" s="385"/>
      <c r="B582" s="381"/>
      <c r="C582" s="385"/>
      <c r="D582" s="381"/>
      <c r="E582" s="386"/>
      <c r="F582" s="388"/>
      <c r="G582" s="5" t="s">
        <v>650</v>
      </c>
      <c r="H582" s="46" t="s">
        <v>23</v>
      </c>
      <c r="I582" s="59">
        <v>100</v>
      </c>
      <c r="J582" s="46" t="s">
        <v>20</v>
      </c>
      <c r="K582" s="38">
        <v>25</v>
      </c>
      <c r="L582" s="38">
        <v>25</v>
      </c>
      <c r="M582" s="38">
        <v>25</v>
      </c>
      <c r="N582" s="38">
        <v>25</v>
      </c>
      <c r="O582" s="151" t="s">
        <v>636</v>
      </c>
      <c r="P582" s="4" t="s">
        <v>1288</v>
      </c>
      <c r="Q582" s="206">
        <f t="shared" si="0"/>
        <v>23333333.333333332</v>
      </c>
      <c r="R582" s="73" t="s">
        <v>1286</v>
      </c>
      <c r="S582" s="73"/>
      <c r="T582" s="73"/>
    </row>
    <row r="583" spans="1:20" ht="45.75" hidden="1" customHeight="1" x14ac:dyDescent="0.25">
      <c r="A583" s="385">
        <v>6</v>
      </c>
      <c r="B583" s="381" t="s">
        <v>620</v>
      </c>
      <c r="C583" s="385">
        <v>27</v>
      </c>
      <c r="D583" s="381" t="s">
        <v>621</v>
      </c>
      <c r="E583" s="386" t="s">
        <v>633</v>
      </c>
      <c r="F583" s="386" t="s">
        <v>651</v>
      </c>
      <c r="G583" s="5" t="s">
        <v>652</v>
      </c>
      <c r="H583" s="46" t="s">
        <v>14</v>
      </c>
      <c r="I583" s="59">
        <v>1</v>
      </c>
      <c r="J583" s="46" t="s">
        <v>15</v>
      </c>
      <c r="K583" s="9">
        <v>1</v>
      </c>
      <c r="L583" s="9">
        <v>1</v>
      </c>
      <c r="M583" s="9">
        <v>1</v>
      </c>
      <c r="N583" s="9">
        <v>1</v>
      </c>
      <c r="O583" s="151" t="s">
        <v>636</v>
      </c>
      <c r="P583" s="4" t="s">
        <v>1289</v>
      </c>
      <c r="Q583" s="302">
        <v>794080000</v>
      </c>
      <c r="R583" s="117" t="s">
        <v>1290</v>
      </c>
      <c r="S583" s="117" t="s">
        <v>1291</v>
      </c>
      <c r="T583" s="303">
        <v>150698708</v>
      </c>
    </row>
    <row r="584" spans="1:20" ht="25.5" hidden="1" x14ac:dyDescent="0.25">
      <c r="A584" s="385"/>
      <c r="B584" s="381"/>
      <c r="C584" s="385"/>
      <c r="D584" s="381"/>
      <c r="E584" s="386"/>
      <c r="F584" s="386"/>
      <c r="G584" s="5" t="s">
        <v>652</v>
      </c>
      <c r="H584" s="46" t="s">
        <v>14</v>
      </c>
      <c r="I584" s="59">
        <v>1</v>
      </c>
      <c r="J584" s="46" t="s">
        <v>15</v>
      </c>
      <c r="K584" s="9">
        <v>1</v>
      </c>
      <c r="L584" s="9">
        <v>1</v>
      </c>
      <c r="M584" s="9">
        <v>1</v>
      </c>
      <c r="N584" s="9">
        <v>1</v>
      </c>
      <c r="O584" s="151" t="s">
        <v>636</v>
      </c>
      <c r="P584" s="225" t="s">
        <v>1292</v>
      </c>
      <c r="Q584" s="302">
        <v>1</v>
      </c>
      <c r="R584" s="117"/>
      <c r="S584" s="117"/>
      <c r="T584" s="303"/>
    </row>
    <row r="585" spans="1:20" ht="25.5" hidden="1" x14ac:dyDescent="0.25">
      <c r="A585" s="385"/>
      <c r="B585" s="381"/>
      <c r="C585" s="385"/>
      <c r="D585" s="381"/>
      <c r="E585" s="386"/>
      <c r="F585" s="386"/>
      <c r="G585" s="5" t="s">
        <v>652</v>
      </c>
      <c r="H585" s="46" t="s">
        <v>14</v>
      </c>
      <c r="I585" s="59">
        <v>1</v>
      </c>
      <c r="J585" s="46" t="s">
        <v>15</v>
      </c>
      <c r="K585" s="9">
        <v>1</v>
      </c>
      <c r="L585" s="9">
        <v>1</v>
      </c>
      <c r="M585" s="9">
        <v>1</v>
      </c>
      <c r="N585" s="9">
        <v>1</v>
      </c>
      <c r="O585" s="151" t="s">
        <v>636</v>
      </c>
      <c r="P585" s="225" t="s">
        <v>1293</v>
      </c>
      <c r="Q585" s="302">
        <v>1</v>
      </c>
      <c r="R585" s="117"/>
      <c r="S585" s="117"/>
      <c r="T585" s="303"/>
    </row>
    <row r="586" spans="1:20" ht="34.5" hidden="1" x14ac:dyDescent="0.25">
      <c r="A586" s="385"/>
      <c r="B586" s="381"/>
      <c r="C586" s="385"/>
      <c r="D586" s="381"/>
      <c r="E586" s="386"/>
      <c r="F586" s="386"/>
      <c r="G586" s="5" t="s">
        <v>653</v>
      </c>
      <c r="H586" s="46" t="s">
        <v>14</v>
      </c>
      <c r="I586" s="59">
        <v>5000</v>
      </c>
      <c r="J586" s="46" t="s">
        <v>20</v>
      </c>
      <c r="K586" s="9">
        <v>1250</v>
      </c>
      <c r="L586" s="9">
        <v>1250</v>
      </c>
      <c r="M586" s="9">
        <v>1250</v>
      </c>
      <c r="N586" s="9">
        <v>1250</v>
      </c>
      <c r="O586" s="151" t="s">
        <v>636</v>
      </c>
      <c r="P586" s="225" t="s">
        <v>1294</v>
      </c>
      <c r="Q586" s="302">
        <f>10485214+3200000</f>
        <v>13685214</v>
      </c>
      <c r="R586" s="375" t="s">
        <v>1295</v>
      </c>
      <c r="S586" s="375" t="s">
        <v>1296</v>
      </c>
      <c r="T586" s="400">
        <v>53793764</v>
      </c>
    </row>
    <row r="587" spans="1:20" ht="27" hidden="1" x14ac:dyDescent="0.25">
      <c r="A587" s="385"/>
      <c r="B587" s="381"/>
      <c r="C587" s="385"/>
      <c r="D587" s="381"/>
      <c r="E587" s="386"/>
      <c r="F587" s="386"/>
      <c r="G587" s="5" t="s">
        <v>653</v>
      </c>
      <c r="H587" s="46" t="s">
        <v>14</v>
      </c>
      <c r="I587" s="59">
        <v>5000</v>
      </c>
      <c r="J587" s="46" t="s">
        <v>20</v>
      </c>
      <c r="K587" s="9">
        <v>1250</v>
      </c>
      <c r="L587" s="9">
        <v>1250</v>
      </c>
      <c r="M587" s="9">
        <v>1250</v>
      </c>
      <c r="N587" s="9">
        <v>1250</v>
      </c>
      <c r="O587" s="151" t="s">
        <v>636</v>
      </c>
      <c r="P587" s="225" t="s">
        <v>1297</v>
      </c>
      <c r="Q587" s="302">
        <f>19399330*1.08</f>
        <v>20951276.400000002</v>
      </c>
      <c r="R587" s="375"/>
      <c r="S587" s="375"/>
      <c r="T587" s="400"/>
    </row>
    <row r="588" spans="1:20" ht="45" hidden="1" x14ac:dyDescent="0.25">
      <c r="A588" s="385"/>
      <c r="B588" s="381"/>
      <c r="C588" s="385"/>
      <c r="D588" s="381"/>
      <c r="E588" s="386"/>
      <c r="F588" s="386"/>
      <c r="G588" s="5" t="s">
        <v>653</v>
      </c>
      <c r="H588" s="46" t="s">
        <v>14</v>
      </c>
      <c r="I588" s="59">
        <v>5000</v>
      </c>
      <c r="J588" s="46" t="s">
        <v>20</v>
      </c>
      <c r="K588" s="9">
        <v>1250</v>
      </c>
      <c r="L588" s="9">
        <v>1250</v>
      </c>
      <c r="M588" s="9">
        <v>1250</v>
      </c>
      <c r="N588" s="9">
        <v>1250</v>
      </c>
      <c r="O588" s="151" t="s">
        <v>636</v>
      </c>
      <c r="P588" s="4" t="s">
        <v>1298</v>
      </c>
      <c r="Q588" s="302">
        <f>715450000-Q586-Q587-Q589-Q590</f>
        <v>680813507.60000002</v>
      </c>
      <c r="R588" s="375"/>
      <c r="S588" s="375"/>
      <c r="T588" s="400"/>
    </row>
    <row r="589" spans="1:20" ht="27" hidden="1" x14ac:dyDescent="0.25">
      <c r="A589" s="385"/>
      <c r="B589" s="381"/>
      <c r="C589" s="385"/>
      <c r="D589" s="381"/>
      <c r="E589" s="386"/>
      <c r="F589" s="386"/>
      <c r="G589" s="5" t="s">
        <v>653</v>
      </c>
      <c r="H589" s="46" t="s">
        <v>14</v>
      </c>
      <c r="I589" s="59">
        <v>5000</v>
      </c>
      <c r="J589" s="46" t="s">
        <v>20</v>
      </c>
      <c r="K589" s="9">
        <v>1250</v>
      </c>
      <c r="L589" s="9">
        <v>1250</v>
      </c>
      <c r="M589" s="9">
        <v>1250</v>
      </c>
      <c r="N589" s="9">
        <v>1250</v>
      </c>
      <c r="O589" s="151" t="s">
        <v>636</v>
      </c>
      <c r="P589" s="225" t="s">
        <v>1299</v>
      </c>
      <c r="Q589" s="302">
        <v>1</v>
      </c>
      <c r="R589" s="375"/>
      <c r="S589" s="375" t="s">
        <v>1300</v>
      </c>
      <c r="T589" s="400">
        <v>150373025</v>
      </c>
    </row>
    <row r="590" spans="1:20" ht="27" hidden="1" x14ac:dyDescent="0.25">
      <c r="A590" s="385"/>
      <c r="B590" s="381"/>
      <c r="C590" s="385"/>
      <c r="D590" s="381"/>
      <c r="E590" s="386"/>
      <c r="F590" s="386"/>
      <c r="G590" s="5" t="s">
        <v>653</v>
      </c>
      <c r="H590" s="46" t="s">
        <v>14</v>
      </c>
      <c r="I590" s="59">
        <v>5000</v>
      </c>
      <c r="J590" s="46" t="s">
        <v>20</v>
      </c>
      <c r="K590" s="9">
        <v>1250</v>
      </c>
      <c r="L590" s="9">
        <v>1250</v>
      </c>
      <c r="M590" s="9">
        <v>1250</v>
      </c>
      <c r="N590" s="9">
        <v>1250</v>
      </c>
      <c r="O590" s="151" t="s">
        <v>636</v>
      </c>
      <c r="P590" s="4" t="s">
        <v>1301</v>
      </c>
      <c r="Q590" s="302">
        <v>1</v>
      </c>
      <c r="R590" s="375"/>
      <c r="S590" s="375"/>
      <c r="T590" s="400"/>
    </row>
    <row r="591" spans="1:20" ht="25.5" hidden="1" x14ac:dyDescent="0.25">
      <c r="A591" s="385"/>
      <c r="B591" s="381"/>
      <c r="C591" s="385"/>
      <c r="D591" s="381"/>
      <c r="E591" s="386"/>
      <c r="F591" s="386"/>
      <c r="G591" s="5" t="s">
        <v>654</v>
      </c>
      <c r="H591" s="46" t="s">
        <v>14</v>
      </c>
      <c r="I591" s="59">
        <v>4</v>
      </c>
      <c r="J591" s="46" t="s">
        <v>15</v>
      </c>
      <c r="K591" s="9">
        <v>4</v>
      </c>
      <c r="L591" s="9">
        <v>4</v>
      </c>
      <c r="M591" s="9">
        <v>4</v>
      </c>
      <c r="N591" s="9">
        <v>4</v>
      </c>
      <c r="O591" s="151" t="s">
        <v>636</v>
      </c>
      <c r="P591" s="4" t="s">
        <v>1302</v>
      </c>
      <c r="Q591" s="302">
        <v>1</v>
      </c>
      <c r="R591" s="73" t="s">
        <v>1286</v>
      </c>
      <c r="S591" s="73"/>
      <c r="T591" s="73"/>
    </row>
    <row r="592" spans="1:20" ht="25.5" hidden="1" x14ac:dyDescent="0.25">
      <c r="A592" s="385"/>
      <c r="B592" s="381"/>
      <c r="C592" s="385"/>
      <c r="D592" s="381"/>
      <c r="E592" s="386"/>
      <c r="F592" s="386"/>
      <c r="G592" s="5" t="s">
        <v>654</v>
      </c>
      <c r="H592" s="46" t="s">
        <v>14</v>
      </c>
      <c r="I592" s="59">
        <v>4</v>
      </c>
      <c r="J592" s="46" t="s">
        <v>15</v>
      </c>
      <c r="K592" s="9">
        <v>4</v>
      </c>
      <c r="L592" s="9">
        <v>4</v>
      </c>
      <c r="M592" s="9">
        <v>4</v>
      </c>
      <c r="N592" s="9">
        <v>4</v>
      </c>
      <c r="O592" s="151" t="s">
        <v>636</v>
      </c>
      <c r="P592" s="4" t="s">
        <v>1303</v>
      </c>
      <c r="Q592" s="302">
        <v>1</v>
      </c>
      <c r="R592" s="73" t="s">
        <v>1286</v>
      </c>
      <c r="S592" s="73"/>
      <c r="T592" s="73"/>
    </row>
    <row r="593" spans="1:21" ht="25.5" hidden="1" x14ac:dyDescent="0.25">
      <c r="A593" s="385"/>
      <c r="B593" s="381"/>
      <c r="C593" s="385"/>
      <c r="D593" s="381"/>
      <c r="E593" s="386"/>
      <c r="F593" s="386"/>
      <c r="G593" s="5" t="s">
        <v>654</v>
      </c>
      <c r="H593" s="46" t="s">
        <v>14</v>
      </c>
      <c r="I593" s="59">
        <v>4</v>
      </c>
      <c r="J593" s="46" t="s">
        <v>15</v>
      </c>
      <c r="K593" s="9">
        <v>4</v>
      </c>
      <c r="L593" s="9">
        <v>4</v>
      </c>
      <c r="M593" s="9">
        <v>4</v>
      </c>
      <c r="N593" s="9">
        <v>4</v>
      </c>
      <c r="O593" s="151" t="s">
        <v>636</v>
      </c>
      <c r="P593" s="4" t="s">
        <v>1304</v>
      </c>
      <c r="Q593" s="302">
        <v>0</v>
      </c>
      <c r="R593" s="73" t="s">
        <v>1286</v>
      </c>
      <c r="S593" s="73"/>
      <c r="T593" s="73"/>
    </row>
    <row r="594" spans="1:21" ht="39" hidden="1" customHeight="1" x14ac:dyDescent="0.25">
      <c r="A594" s="381">
        <v>6</v>
      </c>
      <c r="B594" s="381" t="s">
        <v>620</v>
      </c>
      <c r="C594" s="381">
        <v>27</v>
      </c>
      <c r="D594" s="381" t="s">
        <v>621</v>
      </c>
      <c r="E594" s="381" t="s">
        <v>655</v>
      </c>
      <c r="F594" s="381" t="s">
        <v>656</v>
      </c>
      <c r="G594" s="8" t="s">
        <v>657</v>
      </c>
      <c r="H594" s="46" t="s">
        <v>14</v>
      </c>
      <c r="I594" s="59">
        <v>4</v>
      </c>
      <c r="J594" s="46" t="s">
        <v>20</v>
      </c>
      <c r="K594" s="33">
        <v>1</v>
      </c>
      <c r="L594" s="33">
        <v>1</v>
      </c>
      <c r="M594" s="33">
        <v>1</v>
      </c>
      <c r="N594" s="33">
        <v>1</v>
      </c>
      <c r="O594" s="151" t="s">
        <v>658</v>
      </c>
      <c r="P594" s="304" t="s">
        <v>1305</v>
      </c>
      <c r="Q594" s="251">
        <v>105000000</v>
      </c>
      <c r="R594" s="375" t="s">
        <v>1306</v>
      </c>
      <c r="S594" s="391" t="s">
        <v>1307</v>
      </c>
      <c r="T594" s="399">
        <v>180116832</v>
      </c>
    </row>
    <row r="595" spans="1:21" ht="67.5" hidden="1" x14ac:dyDescent="0.25">
      <c r="A595" s="381"/>
      <c r="B595" s="381"/>
      <c r="C595" s="381"/>
      <c r="D595" s="381"/>
      <c r="E595" s="381"/>
      <c r="F595" s="381"/>
      <c r="G595" s="8" t="s">
        <v>657</v>
      </c>
      <c r="H595" s="46" t="s">
        <v>14</v>
      </c>
      <c r="I595" s="59">
        <v>4</v>
      </c>
      <c r="J595" s="46" t="s">
        <v>20</v>
      </c>
      <c r="K595" s="33">
        <v>1</v>
      </c>
      <c r="L595" s="33">
        <v>1</v>
      </c>
      <c r="M595" s="33">
        <v>1</v>
      </c>
      <c r="N595" s="33">
        <v>1</v>
      </c>
      <c r="O595" s="151" t="s">
        <v>658</v>
      </c>
      <c r="P595" s="304" t="s">
        <v>1308</v>
      </c>
      <c r="Q595" s="251">
        <v>105000000</v>
      </c>
      <c r="R595" s="375"/>
      <c r="S595" s="391"/>
      <c r="T595" s="399"/>
    </row>
    <row r="596" spans="1:21" ht="27" hidden="1" x14ac:dyDescent="0.25">
      <c r="A596" s="381">
        <v>6</v>
      </c>
      <c r="B596" s="381" t="s">
        <v>620</v>
      </c>
      <c r="C596" s="381">
        <v>27</v>
      </c>
      <c r="D596" s="381" t="s">
        <v>621</v>
      </c>
      <c r="E596" s="381" t="s">
        <v>655</v>
      </c>
      <c r="F596" s="381" t="s">
        <v>659</v>
      </c>
      <c r="G596" s="8" t="s">
        <v>660</v>
      </c>
      <c r="H596" s="46" t="s">
        <v>23</v>
      </c>
      <c r="I596" s="59">
        <v>100</v>
      </c>
      <c r="J596" s="46" t="s">
        <v>20</v>
      </c>
      <c r="K596" s="279">
        <v>5</v>
      </c>
      <c r="L596" s="279">
        <v>10</v>
      </c>
      <c r="M596" s="279">
        <v>40</v>
      </c>
      <c r="N596" s="279">
        <v>45</v>
      </c>
      <c r="O596" s="151" t="s">
        <v>661</v>
      </c>
      <c r="P596" s="300" t="s">
        <v>1309</v>
      </c>
      <c r="Q596" s="305">
        <v>10000000</v>
      </c>
      <c r="R596" s="187">
        <v>0</v>
      </c>
      <c r="S596" s="187">
        <v>0</v>
      </c>
      <c r="T596" s="187">
        <v>0</v>
      </c>
    </row>
    <row r="597" spans="1:21" ht="27" hidden="1" x14ac:dyDescent="0.25">
      <c r="A597" s="381"/>
      <c r="B597" s="381"/>
      <c r="C597" s="381"/>
      <c r="D597" s="381"/>
      <c r="E597" s="381"/>
      <c r="F597" s="381"/>
      <c r="G597" s="8" t="s">
        <v>660</v>
      </c>
      <c r="H597" s="46" t="s">
        <v>23</v>
      </c>
      <c r="I597" s="59">
        <v>100</v>
      </c>
      <c r="J597" s="46" t="s">
        <v>20</v>
      </c>
      <c r="K597" s="279">
        <v>5</v>
      </c>
      <c r="L597" s="279">
        <v>10</v>
      </c>
      <c r="M597" s="279">
        <v>40</v>
      </c>
      <c r="N597" s="279">
        <v>45</v>
      </c>
      <c r="O597" s="151" t="s">
        <v>661</v>
      </c>
      <c r="P597" s="300" t="s">
        <v>1310</v>
      </c>
      <c r="Q597" s="305">
        <v>2000000</v>
      </c>
      <c r="R597" s="73"/>
      <c r="S597" s="73"/>
      <c r="T597" s="73"/>
    </row>
    <row r="598" spans="1:21" ht="27" hidden="1" x14ac:dyDescent="0.25">
      <c r="A598" s="381"/>
      <c r="B598" s="381"/>
      <c r="C598" s="381"/>
      <c r="D598" s="381"/>
      <c r="E598" s="381"/>
      <c r="F598" s="381"/>
      <c r="G598" s="8" t="s">
        <v>660</v>
      </c>
      <c r="H598" s="46" t="s">
        <v>23</v>
      </c>
      <c r="I598" s="59">
        <v>100</v>
      </c>
      <c r="J598" s="46" t="s">
        <v>20</v>
      </c>
      <c r="K598" s="279">
        <v>5</v>
      </c>
      <c r="L598" s="279">
        <v>10</v>
      </c>
      <c r="M598" s="279">
        <v>40</v>
      </c>
      <c r="N598" s="279">
        <v>45</v>
      </c>
      <c r="O598" s="151" t="s">
        <v>661</v>
      </c>
      <c r="P598" s="300" t="s">
        <v>1311</v>
      </c>
      <c r="Q598" s="305">
        <v>20000000</v>
      </c>
      <c r="R598" s="73"/>
      <c r="S598" s="73"/>
      <c r="T598" s="73"/>
    </row>
    <row r="599" spans="1:21" ht="27" hidden="1" x14ac:dyDescent="0.25">
      <c r="A599" s="381"/>
      <c r="B599" s="381"/>
      <c r="C599" s="381"/>
      <c r="D599" s="381"/>
      <c r="E599" s="381"/>
      <c r="F599" s="381"/>
      <c r="G599" s="8" t="s">
        <v>660</v>
      </c>
      <c r="H599" s="46" t="s">
        <v>23</v>
      </c>
      <c r="I599" s="59">
        <v>100</v>
      </c>
      <c r="J599" s="46" t="s">
        <v>20</v>
      </c>
      <c r="K599" s="279">
        <v>5</v>
      </c>
      <c r="L599" s="279">
        <v>10</v>
      </c>
      <c r="M599" s="279">
        <v>40</v>
      </c>
      <c r="N599" s="279">
        <v>45</v>
      </c>
      <c r="O599" s="151" t="s">
        <v>661</v>
      </c>
      <c r="P599" s="300" t="s">
        <v>1312</v>
      </c>
      <c r="Q599" s="305">
        <v>5000000</v>
      </c>
      <c r="R599" s="73"/>
      <c r="S599" s="73"/>
      <c r="T599" s="73"/>
    </row>
    <row r="600" spans="1:21" ht="27" hidden="1" x14ac:dyDescent="0.25">
      <c r="A600" s="381"/>
      <c r="B600" s="381"/>
      <c r="C600" s="381"/>
      <c r="D600" s="381"/>
      <c r="E600" s="381"/>
      <c r="F600" s="381"/>
      <c r="G600" s="8" t="s">
        <v>660</v>
      </c>
      <c r="H600" s="46" t="s">
        <v>23</v>
      </c>
      <c r="I600" s="59">
        <v>100</v>
      </c>
      <c r="J600" s="46" t="s">
        <v>20</v>
      </c>
      <c r="K600" s="279">
        <v>5</v>
      </c>
      <c r="L600" s="279">
        <v>10</v>
      </c>
      <c r="M600" s="279">
        <v>40</v>
      </c>
      <c r="N600" s="279">
        <v>45</v>
      </c>
      <c r="O600" s="151" t="s">
        <v>661</v>
      </c>
      <c r="P600" s="300" t="s">
        <v>1313</v>
      </c>
      <c r="Q600" s="305">
        <v>5000000</v>
      </c>
      <c r="R600" s="73"/>
      <c r="S600" s="73"/>
      <c r="T600" s="73"/>
    </row>
    <row r="601" spans="1:21" ht="27" hidden="1" x14ac:dyDescent="0.25">
      <c r="A601" s="381"/>
      <c r="B601" s="381"/>
      <c r="C601" s="381"/>
      <c r="D601" s="381"/>
      <c r="E601" s="381"/>
      <c r="F601" s="381"/>
      <c r="G601" s="8" t="s">
        <v>662</v>
      </c>
      <c r="H601" s="46" t="s">
        <v>14</v>
      </c>
      <c r="I601" s="59">
        <v>4</v>
      </c>
      <c r="J601" s="46" t="s">
        <v>20</v>
      </c>
      <c r="K601" s="279">
        <v>1</v>
      </c>
      <c r="L601" s="279">
        <v>1</v>
      </c>
      <c r="M601" s="279">
        <v>1</v>
      </c>
      <c r="N601" s="279">
        <v>1</v>
      </c>
      <c r="O601" s="151" t="s">
        <v>661</v>
      </c>
      <c r="P601" s="300" t="s">
        <v>1314</v>
      </c>
      <c r="Q601" s="306">
        <v>1</v>
      </c>
      <c r="R601" s="396" t="s">
        <v>1315</v>
      </c>
      <c r="S601" s="397" t="s">
        <v>1316</v>
      </c>
      <c r="T601" s="398">
        <v>488955712</v>
      </c>
    </row>
    <row r="602" spans="1:21" ht="27" hidden="1" x14ac:dyDescent="0.25">
      <c r="A602" s="381"/>
      <c r="B602" s="381"/>
      <c r="C602" s="381"/>
      <c r="D602" s="381"/>
      <c r="E602" s="381"/>
      <c r="F602" s="381"/>
      <c r="G602" s="8" t="s">
        <v>662</v>
      </c>
      <c r="H602" s="46" t="s">
        <v>14</v>
      </c>
      <c r="I602" s="59">
        <v>4</v>
      </c>
      <c r="J602" s="46" t="s">
        <v>20</v>
      </c>
      <c r="K602" s="279">
        <v>1</v>
      </c>
      <c r="L602" s="279">
        <v>1</v>
      </c>
      <c r="M602" s="279">
        <v>1</v>
      </c>
      <c r="N602" s="279">
        <v>1</v>
      </c>
      <c r="O602" s="151" t="s">
        <v>661</v>
      </c>
      <c r="P602" s="300" t="s">
        <v>1317</v>
      </c>
      <c r="Q602" s="306">
        <v>1</v>
      </c>
      <c r="R602" s="396"/>
      <c r="S602" s="397"/>
      <c r="T602" s="398"/>
    </row>
    <row r="603" spans="1:21" ht="33.75" hidden="1" x14ac:dyDescent="0.25">
      <c r="A603" s="381"/>
      <c r="B603" s="381"/>
      <c r="C603" s="381"/>
      <c r="D603" s="381"/>
      <c r="E603" s="381"/>
      <c r="F603" s="381"/>
      <c r="G603" s="8" t="s">
        <v>662</v>
      </c>
      <c r="H603" s="46" t="s">
        <v>14</v>
      </c>
      <c r="I603" s="59">
        <v>4</v>
      </c>
      <c r="J603" s="46" t="s">
        <v>20</v>
      </c>
      <c r="K603" s="279">
        <v>1</v>
      </c>
      <c r="L603" s="279">
        <v>1</v>
      </c>
      <c r="M603" s="279">
        <v>1</v>
      </c>
      <c r="N603" s="279">
        <v>1</v>
      </c>
      <c r="O603" s="151" t="s">
        <v>661</v>
      </c>
      <c r="P603" s="300" t="s">
        <v>1318</v>
      </c>
      <c r="Q603" s="306">
        <v>128000000</v>
      </c>
      <c r="R603" s="73"/>
      <c r="S603" s="73"/>
      <c r="T603" s="73"/>
    </row>
    <row r="604" spans="1:21" ht="27" hidden="1" x14ac:dyDescent="0.25">
      <c r="A604" s="381"/>
      <c r="B604" s="381"/>
      <c r="C604" s="381"/>
      <c r="D604" s="381"/>
      <c r="E604" s="381"/>
      <c r="F604" s="381"/>
      <c r="G604" s="8" t="s">
        <v>662</v>
      </c>
      <c r="H604" s="46" t="s">
        <v>14</v>
      </c>
      <c r="I604" s="59">
        <v>4</v>
      </c>
      <c r="J604" s="46" t="s">
        <v>20</v>
      </c>
      <c r="K604" s="279">
        <v>1</v>
      </c>
      <c r="L604" s="279">
        <v>1</v>
      </c>
      <c r="M604" s="279">
        <v>1</v>
      </c>
      <c r="N604" s="279">
        <v>1</v>
      </c>
      <c r="O604" s="151" t="s">
        <v>661</v>
      </c>
      <c r="P604" s="300" t="s">
        <v>1319</v>
      </c>
      <c r="Q604" s="306">
        <v>1000000</v>
      </c>
      <c r="R604" s="73"/>
      <c r="S604" s="73"/>
      <c r="T604" s="73"/>
    </row>
    <row r="605" spans="1:21" ht="27" hidden="1" x14ac:dyDescent="0.25">
      <c r="A605" s="381"/>
      <c r="B605" s="381"/>
      <c r="C605" s="381"/>
      <c r="D605" s="381"/>
      <c r="E605" s="381"/>
      <c r="F605" s="381"/>
      <c r="G605" s="8" t="s">
        <v>662</v>
      </c>
      <c r="H605" s="46" t="s">
        <v>14</v>
      </c>
      <c r="I605" s="59">
        <v>4</v>
      </c>
      <c r="J605" s="46" t="s">
        <v>20</v>
      </c>
      <c r="K605" s="279">
        <v>1</v>
      </c>
      <c r="L605" s="279">
        <v>1</v>
      </c>
      <c r="M605" s="279">
        <v>1</v>
      </c>
      <c r="N605" s="279">
        <v>1</v>
      </c>
      <c r="O605" s="151" t="s">
        <v>661</v>
      </c>
      <c r="P605" s="300" t="s">
        <v>1320</v>
      </c>
      <c r="Q605" s="306">
        <v>1000000</v>
      </c>
      <c r="R605" s="73"/>
      <c r="S605" s="73"/>
      <c r="T605" s="73"/>
    </row>
    <row r="606" spans="1:21" ht="30.75" hidden="1" customHeight="1" x14ac:dyDescent="0.25">
      <c r="A606" s="381">
        <v>6</v>
      </c>
      <c r="B606" s="381" t="s">
        <v>620</v>
      </c>
      <c r="C606" s="381">
        <v>27</v>
      </c>
      <c r="D606" s="381" t="s">
        <v>621</v>
      </c>
      <c r="E606" s="381" t="s">
        <v>655</v>
      </c>
      <c r="F606" s="381" t="s">
        <v>663</v>
      </c>
      <c r="G606" s="394" t="s">
        <v>664</v>
      </c>
      <c r="H606" s="46" t="s">
        <v>14</v>
      </c>
      <c r="I606" s="59">
        <v>4</v>
      </c>
      <c r="J606" s="46" t="s">
        <v>20</v>
      </c>
      <c r="K606" s="9">
        <v>1</v>
      </c>
      <c r="L606" s="9">
        <v>1</v>
      </c>
      <c r="M606" s="9">
        <v>1</v>
      </c>
      <c r="N606" s="9">
        <v>1</v>
      </c>
      <c r="O606" s="151" t="s">
        <v>632</v>
      </c>
      <c r="P606" s="307" t="s">
        <v>1321</v>
      </c>
      <c r="Q606" s="221">
        <v>248391666.66666666</v>
      </c>
      <c r="R606" s="308">
        <v>0</v>
      </c>
      <c r="S606" s="308">
        <v>0</v>
      </c>
      <c r="T606" s="308">
        <v>0</v>
      </c>
      <c r="U606" t="s">
        <v>1322</v>
      </c>
    </row>
    <row r="607" spans="1:21" ht="30.75" hidden="1" customHeight="1" x14ac:dyDescent="0.25">
      <c r="A607" s="381"/>
      <c r="B607" s="381"/>
      <c r="C607" s="381"/>
      <c r="D607" s="381"/>
      <c r="E607" s="381"/>
      <c r="F607" s="381"/>
      <c r="G607" s="394"/>
      <c r="H607" s="46" t="s">
        <v>14</v>
      </c>
      <c r="I607" s="59">
        <v>4</v>
      </c>
      <c r="J607" s="46" t="s">
        <v>20</v>
      </c>
      <c r="K607" s="9">
        <v>1</v>
      </c>
      <c r="L607" s="9">
        <v>1</v>
      </c>
      <c r="M607" s="9">
        <v>1</v>
      </c>
      <c r="N607" s="9">
        <v>1</v>
      </c>
      <c r="O607" s="151" t="s">
        <v>632</v>
      </c>
      <c r="P607" s="307" t="s">
        <v>1323</v>
      </c>
      <c r="Q607" s="221">
        <v>248391666.66666666</v>
      </c>
      <c r="R607" s="73"/>
      <c r="S607" s="73"/>
      <c r="T607" s="73"/>
    </row>
    <row r="608" spans="1:21" ht="30.75" hidden="1" customHeight="1" x14ac:dyDescent="0.25">
      <c r="A608" s="381"/>
      <c r="B608" s="381"/>
      <c r="C608" s="381"/>
      <c r="D608" s="381"/>
      <c r="E608" s="381"/>
      <c r="F608" s="381"/>
      <c r="G608" s="394"/>
      <c r="H608" s="46" t="s">
        <v>14</v>
      </c>
      <c r="I608" s="59">
        <v>4</v>
      </c>
      <c r="J608" s="46" t="s">
        <v>20</v>
      </c>
      <c r="K608" s="9">
        <v>1</v>
      </c>
      <c r="L608" s="9">
        <v>1</v>
      </c>
      <c r="M608" s="9">
        <v>1</v>
      </c>
      <c r="N608" s="9">
        <v>1</v>
      </c>
      <c r="O608" s="151" t="s">
        <v>632</v>
      </c>
      <c r="P608" s="307" t="s">
        <v>1324</v>
      </c>
      <c r="Q608" s="221">
        <v>248391666.66666666</v>
      </c>
      <c r="R608" s="73"/>
      <c r="S608" s="73"/>
      <c r="T608" s="73"/>
    </row>
    <row r="609" spans="1:20" ht="27" hidden="1" x14ac:dyDescent="0.25">
      <c r="A609" s="381">
        <v>6</v>
      </c>
      <c r="B609" s="381" t="s">
        <v>620</v>
      </c>
      <c r="C609" s="381">
        <v>27</v>
      </c>
      <c r="D609" s="381" t="s">
        <v>621</v>
      </c>
      <c r="E609" s="381" t="s">
        <v>655</v>
      </c>
      <c r="F609" s="381" t="s">
        <v>665</v>
      </c>
      <c r="G609" s="8" t="s">
        <v>666</v>
      </c>
      <c r="H609" s="46" t="s">
        <v>14</v>
      </c>
      <c r="I609" s="59">
        <v>4</v>
      </c>
      <c r="J609" s="46" t="s">
        <v>20</v>
      </c>
      <c r="K609" s="6">
        <v>1</v>
      </c>
      <c r="L609" s="6">
        <v>1</v>
      </c>
      <c r="M609" s="6">
        <v>1</v>
      </c>
      <c r="N609" s="6">
        <v>1</v>
      </c>
      <c r="O609" s="151" t="s">
        <v>667</v>
      </c>
      <c r="P609" s="4" t="s">
        <v>1325</v>
      </c>
      <c r="Q609" s="309">
        <v>1</v>
      </c>
      <c r="R609" s="390" t="s">
        <v>1326</v>
      </c>
      <c r="S609" s="391" t="s">
        <v>1327</v>
      </c>
      <c r="T609" s="395">
        <v>372487677</v>
      </c>
    </row>
    <row r="610" spans="1:20" ht="27" hidden="1" x14ac:dyDescent="0.25">
      <c r="A610" s="381"/>
      <c r="B610" s="381"/>
      <c r="C610" s="381"/>
      <c r="D610" s="381"/>
      <c r="E610" s="381"/>
      <c r="F610" s="381"/>
      <c r="G610" s="8" t="s">
        <v>666</v>
      </c>
      <c r="H610" s="46" t="s">
        <v>14</v>
      </c>
      <c r="I610" s="59">
        <v>4</v>
      </c>
      <c r="J610" s="46" t="s">
        <v>20</v>
      </c>
      <c r="K610" s="6">
        <v>1</v>
      </c>
      <c r="L610" s="6">
        <v>1</v>
      </c>
      <c r="M610" s="6">
        <v>1</v>
      </c>
      <c r="N610" s="6">
        <v>1</v>
      </c>
      <c r="O610" s="151" t="s">
        <v>667</v>
      </c>
      <c r="P610" s="289" t="s">
        <v>1328</v>
      </c>
      <c r="Q610" s="309">
        <v>1</v>
      </c>
      <c r="R610" s="390"/>
      <c r="S610" s="391"/>
      <c r="T610" s="395"/>
    </row>
    <row r="611" spans="1:20" ht="27" hidden="1" x14ac:dyDescent="0.25">
      <c r="A611" s="381"/>
      <c r="B611" s="381"/>
      <c r="C611" s="381"/>
      <c r="D611" s="381"/>
      <c r="E611" s="381"/>
      <c r="F611" s="381"/>
      <c r="G611" s="8" t="s">
        <v>666</v>
      </c>
      <c r="H611" s="46" t="s">
        <v>14</v>
      </c>
      <c r="I611" s="59">
        <v>4</v>
      </c>
      <c r="J611" s="46" t="s">
        <v>20</v>
      </c>
      <c r="K611" s="6">
        <v>1</v>
      </c>
      <c r="L611" s="6">
        <v>1</v>
      </c>
      <c r="M611" s="6">
        <v>1</v>
      </c>
      <c r="N611" s="6">
        <v>1</v>
      </c>
      <c r="O611" s="151" t="s">
        <v>667</v>
      </c>
      <c r="P611" s="4" t="s">
        <v>1329</v>
      </c>
      <c r="Q611" s="309">
        <v>227200000</v>
      </c>
      <c r="R611" s="390"/>
      <c r="S611" s="391"/>
      <c r="T611" s="395"/>
    </row>
    <row r="612" spans="1:20" ht="27" hidden="1" x14ac:dyDescent="0.25">
      <c r="A612" s="381"/>
      <c r="B612" s="381"/>
      <c r="C612" s="381"/>
      <c r="D612" s="381"/>
      <c r="E612" s="381"/>
      <c r="F612" s="381"/>
      <c r="G612" s="8" t="s">
        <v>666</v>
      </c>
      <c r="H612" s="46" t="s">
        <v>14</v>
      </c>
      <c r="I612" s="59">
        <v>4</v>
      </c>
      <c r="J612" s="46" t="s">
        <v>20</v>
      </c>
      <c r="K612" s="6">
        <v>1</v>
      </c>
      <c r="L612" s="6">
        <v>1</v>
      </c>
      <c r="M612" s="6">
        <v>1</v>
      </c>
      <c r="N612" s="6">
        <v>1</v>
      </c>
      <c r="O612" s="151" t="s">
        <v>667</v>
      </c>
      <c r="P612" s="4" t="s">
        <v>1330</v>
      </c>
      <c r="Q612" s="309">
        <v>99993</v>
      </c>
      <c r="R612" s="390"/>
      <c r="S612" s="391"/>
      <c r="T612" s="395"/>
    </row>
    <row r="613" spans="1:20" ht="27" hidden="1" x14ac:dyDescent="0.25">
      <c r="A613" s="381"/>
      <c r="B613" s="381"/>
      <c r="C613" s="381"/>
      <c r="D613" s="381"/>
      <c r="E613" s="381"/>
      <c r="F613" s="381"/>
      <c r="G613" s="8" t="s">
        <v>666</v>
      </c>
      <c r="H613" s="46" t="s">
        <v>14</v>
      </c>
      <c r="I613" s="59">
        <v>4</v>
      </c>
      <c r="J613" s="46" t="s">
        <v>20</v>
      </c>
      <c r="K613" s="6">
        <v>1</v>
      </c>
      <c r="L613" s="6">
        <v>1</v>
      </c>
      <c r="M613" s="6">
        <v>1</v>
      </c>
      <c r="N613" s="6">
        <v>1</v>
      </c>
      <c r="O613" s="151" t="s">
        <v>667</v>
      </c>
      <c r="P613" s="4" t="s">
        <v>1331</v>
      </c>
      <c r="Q613" s="309">
        <v>1</v>
      </c>
      <c r="R613" s="390"/>
      <c r="S613" s="391"/>
      <c r="T613" s="395"/>
    </row>
    <row r="614" spans="1:20" ht="27" hidden="1" x14ac:dyDescent="0.25">
      <c r="A614" s="381"/>
      <c r="B614" s="381"/>
      <c r="C614" s="381"/>
      <c r="D614" s="381"/>
      <c r="E614" s="381"/>
      <c r="F614" s="381"/>
      <c r="G614" s="8" t="s">
        <v>666</v>
      </c>
      <c r="H614" s="46" t="s">
        <v>14</v>
      </c>
      <c r="I614" s="59">
        <v>4</v>
      </c>
      <c r="J614" s="46" t="s">
        <v>20</v>
      </c>
      <c r="K614" s="6">
        <v>1</v>
      </c>
      <c r="L614" s="6">
        <v>1</v>
      </c>
      <c r="M614" s="6">
        <v>1</v>
      </c>
      <c r="N614" s="6">
        <v>1</v>
      </c>
      <c r="O614" s="151" t="s">
        <v>667</v>
      </c>
      <c r="P614" s="4" t="s">
        <v>1332</v>
      </c>
      <c r="Q614" s="309">
        <v>1</v>
      </c>
      <c r="R614" s="390"/>
      <c r="S614" s="391"/>
      <c r="T614" s="395"/>
    </row>
    <row r="615" spans="1:20" ht="27" hidden="1" x14ac:dyDescent="0.25">
      <c r="A615" s="381"/>
      <c r="B615" s="381"/>
      <c r="C615" s="381"/>
      <c r="D615" s="381"/>
      <c r="E615" s="381"/>
      <c r="F615" s="381"/>
      <c r="G615" s="8" t="s">
        <v>666</v>
      </c>
      <c r="H615" s="46" t="s">
        <v>14</v>
      </c>
      <c r="I615" s="59">
        <v>4</v>
      </c>
      <c r="J615" s="46" t="s">
        <v>20</v>
      </c>
      <c r="K615" s="6">
        <v>1</v>
      </c>
      <c r="L615" s="6">
        <v>1</v>
      </c>
      <c r="M615" s="6">
        <v>1</v>
      </c>
      <c r="N615" s="6">
        <v>1</v>
      </c>
      <c r="O615" s="151" t="s">
        <v>667</v>
      </c>
      <c r="P615" s="4" t="s">
        <v>1333</v>
      </c>
      <c r="Q615" s="309">
        <v>2000000</v>
      </c>
      <c r="R615" s="390"/>
      <c r="S615" s="391"/>
      <c r="T615" s="395"/>
    </row>
    <row r="616" spans="1:20" ht="27" hidden="1" x14ac:dyDescent="0.25">
      <c r="A616" s="381"/>
      <c r="B616" s="381"/>
      <c r="C616" s="381"/>
      <c r="D616" s="381"/>
      <c r="E616" s="381"/>
      <c r="F616" s="381"/>
      <c r="G616" s="8" t="s">
        <v>666</v>
      </c>
      <c r="H616" s="46" t="s">
        <v>14</v>
      </c>
      <c r="I616" s="59">
        <v>4</v>
      </c>
      <c r="J616" s="46" t="s">
        <v>20</v>
      </c>
      <c r="K616" s="6">
        <v>1</v>
      </c>
      <c r="L616" s="6">
        <v>1</v>
      </c>
      <c r="M616" s="6">
        <v>1</v>
      </c>
      <c r="N616" s="6">
        <v>1</v>
      </c>
      <c r="O616" s="151" t="s">
        <v>667</v>
      </c>
      <c r="P616" s="4" t="s">
        <v>1334</v>
      </c>
      <c r="Q616" s="309">
        <v>1</v>
      </c>
      <c r="R616" s="390"/>
      <c r="S616" s="391"/>
      <c r="T616" s="395"/>
    </row>
    <row r="617" spans="1:20" ht="27" hidden="1" x14ac:dyDescent="0.25">
      <c r="A617" s="381"/>
      <c r="B617" s="381"/>
      <c r="C617" s="381"/>
      <c r="D617" s="381"/>
      <c r="E617" s="381"/>
      <c r="F617" s="381"/>
      <c r="G617" s="8" t="s">
        <v>666</v>
      </c>
      <c r="H617" s="46" t="s">
        <v>14</v>
      </c>
      <c r="I617" s="59">
        <v>4</v>
      </c>
      <c r="J617" s="46" t="s">
        <v>20</v>
      </c>
      <c r="K617" s="6">
        <v>1</v>
      </c>
      <c r="L617" s="6">
        <v>1</v>
      </c>
      <c r="M617" s="6">
        <v>1</v>
      </c>
      <c r="N617" s="6">
        <v>1</v>
      </c>
      <c r="O617" s="151" t="s">
        <v>667</v>
      </c>
      <c r="P617" s="4" t="s">
        <v>1335</v>
      </c>
      <c r="Q617" s="309">
        <v>1</v>
      </c>
      <c r="R617" s="390"/>
      <c r="S617" s="391"/>
      <c r="T617" s="395"/>
    </row>
    <row r="618" spans="1:20" ht="27" hidden="1" x14ac:dyDescent="0.25">
      <c r="A618" s="381"/>
      <c r="B618" s="381"/>
      <c r="C618" s="381"/>
      <c r="D618" s="381"/>
      <c r="E618" s="381"/>
      <c r="F618" s="381"/>
      <c r="G618" s="8" t="s">
        <v>666</v>
      </c>
      <c r="H618" s="46" t="s">
        <v>14</v>
      </c>
      <c r="I618" s="59">
        <v>4</v>
      </c>
      <c r="J618" s="46" t="s">
        <v>20</v>
      </c>
      <c r="K618" s="6">
        <v>1</v>
      </c>
      <c r="L618" s="6">
        <v>1</v>
      </c>
      <c r="M618" s="6">
        <v>1</v>
      </c>
      <c r="N618" s="6">
        <v>1</v>
      </c>
      <c r="O618" s="151" t="s">
        <v>667</v>
      </c>
      <c r="P618" s="4" t="s">
        <v>1336</v>
      </c>
      <c r="Q618" s="309">
        <v>1</v>
      </c>
      <c r="R618" s="390"/>
      <c r="S618" s="391"/>
      <c r="T618" s="395"/>
    </row>
    <row r="619" spans="1:20" ht="27" hidden="1" x14ac:dyDescent="0.25">
      <c r="A619" s="381"/>
      <c r="B619" s="381"/>
      <c r="C619" s="381"/>
      <c r="D619" s="381"/>
      <c r="E619" s="381"/>
      <c r="F619" s="381"/>
      <c r="G619" s="8" t="s">
        <v>666</v>
      </c>
      <c r="H619" s="46" t="s">
        <v>14</v>
      </c>
      <c r="I619" s="59">
        <v>4</v>
      </c>
      <c r="J619" s="46" t="s">
        <v>20</v>
      </c>
      <c r="K619" s="6">
        <v>1</v>
      </c>
      <c r="L619" s="6">
        <v>1</v>
      </c>
      <c r="M619" s="6">
        <v>1</v>
      </c>
      <c r="N619" s="6">
        <v>1</v>
      </c>
      <c r="O619" s="151" t="s">
        <v>667</v>
      </c>
      <c r="P619" s="4" t="s">
        <v>1337</v>
      </c>
      <c r="Q619" s="309">
        <v>8500000</v>
      </c>
      <c r="R619" s="390"/>
      <c r="S619" s="391"/>
      <c r="T619" s="395"/>
    </row>
    <row r="620" spans="1:20" ht="33.75" hidden="1" x14ac:dyDescent="0.25">
      <c r="A620" s="381"/>
      <c r="B620" s="381"/>
      <c r="C620" s="381"/>
      <c r="D620" s="381"/>
      <c r="E620" s="381"/>
      <c r="F620" s="381"/>
      <c r="G620" s="8" t="s">
        <v>666</v>
      </c>
      <c r="H620" s="46" t="s">
        <v>14</v>
      </c>
      <c r="I620" s="59">
        <v>4</v>
      </c>
      <c r="J620" s="46" t="s">
        <v>20</v>
      </c>
      <c r="K620" s="6">
        <v>1</v>
      </c>
      <c r="L620" s="6">
        <v>1</v>
      </c>
      <c r="M620" s="6">
        <v>1</v>
      </c>
      <c r="N620" s="6">
        <v>1</v>
      </c>
      <c r="O620" s="151" t="s">
        <v>667</v>
      </c>
      <c r="P620" s="4" t="s">
        <v>1338</v>
      </c>
      <c r="Q620" s="309">
        <v>200000</v>
      </c>
      <c r="R620" s="390"/>
      <c r="S620" s="391"/>
      <c r="T620" s="395"/>
    </row>
    <row r="621" spans="1:20" ht="27" hidden="1" x14ac:dyDescent="0.25">
      <c r="A621" s="381"/>
      <c r="B621" s="381"/>
      <c r="C621" s="381"/>
      <c r="D621" s="381"/>
      <c r="E621" s="381"/>
      <c r="F621" s="381"/>
      <c r="G621" s="8" t="s">
        <v>668</v>
      </c>
      <c r="H621" s="46" t="s">
        <v>14</v>
      </c>
      <c r="I621" s="59">
        <v>4</v>
      </c>
      <c r="J621" s="46" t="s">
        <v>20</v>
      </c>
      <c r="K621" s="6">
        <v>1</v>
      </c>
      <c r="L621" s="6">
        <v>1</v>
      </c>
      <c r="M621" s="6">
        <v>1</v>
      </c>
      <c r="N621" s="6">
        <v>1</v>
      </c>
      <c r="O621" s="151" t="s">
        <v>667</v>
      </c>
      <c r="P621" s="4" t="s">
        <v>1339</v>
      </c>
      <c r="Q621" s="309">
        <v>12000000</v>
      </c>
      <c r="R621" s="390"/>
      <c r="S621" s="391"/>
      <c r="T621" s="395"/>
    </row>
    <row r="622" spans="1:20" ht="25.5" hidden="1" x14ac:dyDescent="0.25">
      <c r="A622" s="385">
        <v>6</v>
      </c>
      <c r="B622" s="381" t="s">
        <v>620</v>
      </c>
      <c r="C622" s="381">
        <v>27</v>
      </c>
      <c r="D622" s="381" t="s">
        <v>621</v>
      </c>
      <c r="E622" s="381" t="s">
        <v>669</v>
      </c>
      <c r="F622" s="386" t="s">
        <v>670</v>
      </c>
      <c r="G622" s="8" t="s">
        <v>671</v>
      </c>
      <c r="H622" s="46" t="s">
        <v>14</v>
      </c>
      <c r="I622" s="59">
        <v>1</v>
      </c>
      <c r="J622" s="46" t="s">
        <v>526</v>
      </c>
      <c r="K622" s="9">
        <v>1</v>
      </c>
      <c r="L622" s="9">
        <v>1</v>
      </c>
      <c r="M622" s="9">
        <v>1</v>
      </c>
      <c r="N622" s="9">
        <v>1</v>
      </c>
      <c r="O622" s="151" t="s">
        <v>672</v>
      </c>
      <c r="P622" s="47" t="s">
        <v>1340</v>
      </c>
      <c r="Q622" s="1">
        <v>1</v>
      </c>
      <c r="R622" s="73"/>
      <c r="S622" s="73"/>
      <c r="T622" s="73"/>
    </row>
    <row r="623" spans="1:20" ht="27" hidden="1" x14ac:dyDescent="0.25">
      <c r="A623" s="385"/>
      <c r="B623" s="381"/>
      <c r="C623" s="381"/>
      <c r="D623" s="381"/>
      <c r="E623" s="381"/>
      <c r="F623" s="386"/>
      <c r="G623" s="8" t="s">
        <v>673</v>
      </c>
      <c r="H623" s="46" t="s">
        <v>433</v>
      </c>
      <c r="I623" s="59">
        <v>100</v>
      </c>
      <c r="J623" s="46" t="s">
        <v>526</v>
      </c>
      <c r="K623" s="9">
        <v>100</v>
      </c>
      <c r="L623" s="9">
        <v>100</v>
      </c>
      <c r="M623" s="9">
        <v>100</v>
      </c>
      <c r="N623" s="9">
        <v>100</v>
      </c>
      <c r="O623" s="151" t="s">
        <v>672</v>
      </c>
      <c r="P623" s="47" t="s">
        <v>1341</v>
      </c>
      <c r="Q623" s="221">
        <v>172000000</v>
      </c>
      <c r="R623" s="73"/>
      <c r="S623" s="73"/>
      <c r="T623" s="73"/>
    </row>
    <row r="624" spans="1:20" ht="25.5" hidden="1" x14ac:dyDescent="0.25">
      <c r="A624" s="385"/>
      <c r="B624" s="381"/>
      <c r="C624" s="381"/>
      <c r="D624" s="381"/>
      <c r="E624" s="381"/>
      <c r="F624" s="386"/>
      <c r="G624" s="8" t="s">
        <v>674</v>
      </c>
      <c r="H624" s="46" t="s">
        <v>14</v>
      </c>
      <c r="I624" s="59">
        <v>1</v>
      </c>
      <c r="J624" s="46" t="s">
        <v>526</v>
      </c>
      <c r="K624" s="9">
        <v>1</v>
      </c>
      <c r="L624" s="9">
        <v>1</v>
      </c>
      <c r="M624" s="9">
        <v>1</v>
      </c>
      <c r="N624" s="9">
        <v>1</v>
      </c>
      <c r="O624" s="151" t="s">
        <v>672</v>
      </c>
      <c r="P624" s="47" t="s">
        <v>1342</v>
      </c>
      <c r="Q624" s="221">
        <v>1</v>
      </c>
      <c r="R624" s="73"/>
      <c r="S624" s="73"/>
      <c r="T624" s="73"/>
    </row>
    <row r="625" spans="1:20" ht="27" hidden="1" x14ac:dyDescent="0.25">
      <c r="A625" s="385"/>
      <c r="B625" s="381"/>
      <c r="C625" s="381"/>
      <c r="D625" s="381"/>
      <c r="E625" s="381"/>
      <c r="F625" s="386"/>
      <c r="G625" s="8" t="s">
        <v>675</v>
      </c>
      <c r="H625" s="46" t="s">
        <v>23</v>
      </c>
      <c r="I625" s="59">
        <v>100</v>
      </c>
      <c r="J625" s="46" t="s">
        <v>15</v>
      </c>
      <c r="K625" s="9">
        <v>100</v>
      </c>
      <c r="L625" s="9">
        <v>100</v>
      </c>
      <c r="M625" s="9">
        <v>100</v>
      </c>
      <c r="N625" s="9">
        <v>100</v>
      </c>
      <c r="O625" s="151" t="s">
        <v>672</v>
      </c>
      <c r="P625" s="47" t="s">
        <v>1343</v>
      </c>
      <c r="Q625" s="221">
        <v>300000000</v>
      </c>
      <c r="R625" s="73"/>
      <c r="S625" s="73"/>
      <c r="T625" s="73"/>
    </row>
    <row r="626" spans="1:20" ht="25.5" hidden="1" x14ac:dyDescent="0.25">
      <c r="A626" s="385"/>
      <c r="B626" s="381"/>
      <c r="C626" s="381"/>
      <c r="D626" s="381"/>
      <c r="E626" s="381"/>
      <c r="F626" s="386"/>
      <c r="G626" s="8" t="s">
        <v>676</v>
      </c>
      <c r="H626" s="46" t="s">
        <v>14</v>
      </c>
      <c r="I626" s="59">
        <v>1</v>
      </c>
      <c r="J626" s="46" t="s">
        <v>526</v>
      </c>
      <c r="K626" s="9">
        <v>1</v>
      </c>
      <c r="L626" s="9">
        <v>1</v>
      </c>
      <c r="M626" s="9">
        <v>1</v>
      </c>
      <c r="N626" s="9">
        <v>1</v>
      </c>
      <c r="O626" s="151" t="s">
        <v>672</v>
      </c>
      <c r="P626" s="47" t="s">
        <v>1344</v>
      </c>
      <c r="Q626" s="221">
        <v>1</v>
      </c>
      <c r="R626" s="73"/>
      <c r="S626" s="73"/>
      <c r="T626" s="73"/>
    </row>
    <row r="627" spans="1:20" ht="27" hidden="1" x14ac:dyDescent="0.25">
      <c r="A627" s="385"/>
      <c r="B627" s="381"/>
      <c r="C627" s="381"/>
      <c r="D627" s="381"/>
      <c r="E627" s="381"/>
      <c r="F627" s="386"/>
      <c r="G627" s="8" t="s">
        <v>677</v>
      </c>
      <c r="H627" s="46" t="s">
        <v>433</v>
      </c>
      <c r="I627" s="59">
        <v>100</v>
      </c>
      <c r="J627" s="46" t="s">
        <v>526</v>
      </c>
      <c r="K627" s="9">
        <v>100</v>
      </c>
      <c r="L627" s="9">
        <v>100</v>
      </c>
      <c r="M627" s="9">
        <v>100</v>
      </c>
      <c r="N627" s="9">
        <v>100</v>
      </c>
      <c r="O627" s="151" t="s">
        <v>672</v>
      </c>
      <c r="P627" s="47" t="s">
        <v>1345</v>
      </c>
      <c r="Q627" s="221">
        <v>500000000</v>
      </c>
      <c r="R627" s="73"/>
      <c r="S627" s="73"/>
      <c r="T627" s="73"/>
    </row>
    <row r="628" spans="1:20" ht="22.5" hidden="1" x14ac:dyDescent="0.25">
      <c r="A628" s="381">
        <v>6</v>
      </c>
      <c r="B628" s="381" t="s">
        <v>620</v>
      </c>
      <c r="C628" s="381">
        <v>27</v>
      </c>
      <c r="D628" s="381" t="s">
        <v>621</v>
      </c>
      <c r="E628" s="381" t="s">
        <v>678</v>
      </c>
      <c r="F628" s="381" t="s">
        <v>679</v>
      </c>
      <c r="G628" s="8" t="s">
        <v>680</v>
      </c>
      <c r="H628" s="46" t="s">
        <v>14</v>
      </c>
      <c r="I628" s="59">
        <v>1</v>
      </c>
      <c r="J628" s="46" t="s">
        <v>15</v>
      </c>
      <c r="K628" s="6">
        <v>1</v>
      </c>
      <c r="L628" s="6">
        <v>1</v>
      </c>
      <c r="M628" s="6">
        <v>1</v>
      </c>
      <c r="N628" s="6">
        <v>1</v>
      </c>
      <c r="O628" s="151" t="s">
        <v>661</v>
      </c>
      <c r="P628" s="300" t="s">
        <v>1346</v>
      </c>
      <c r="Q628" s="305">
        <v>50000000</v>
      </c>
      <c r="R628" s="73"/>
      <c r="S628" s="73"/>
      <c r="T628" s="73"/>
    </row>
    <row r="629" spans="1:20" ht="22.5" hidden="1" x14ac:dyDescent="0.25">
      <c r="A629" s="381"/>
      <c r="B629" s="381"/>
      <c r="C629" s="381"/>
      <c r="D629" s="381"/>
      <c r="E629" s="381"/>
      <c r="F629" s="381"/>
      <c r="G629" s="8" t="s">
        <v>680</v>
      </c>
      <c r="H629" s="46" t="s">
        <v>14</v>
      </c>
      <c r="I629" s="59">
        <v>1</v>
      </c>
      <c r="J629" s="46" t="s">
        <v>15</v>
      </c>
      <c r="K629" s="6">
        <v>1</v>
      </c>
      <c r="L629" s="6">
        <v>1</v>
      </c>
      <c r="M629" s="6">
        <v>1</v>
      </c>
      <c r="N629" s="6">
        <v>1</v>
      </c>
      <c r="O629" s="151" t="s">
        <v>661</v>
      </c>
      <c r="P629" s="300" t="s">
        <v>1347</v>
      </c>
      <c r="Q629" s="305">
        <v>5000000</v>
      </c>
      <c r="R629" s="73"/>
      <c r="S629" s="73"/>
      <c r="T629" s="73"/>
    </row>
    <row r="630" spans="1:20" ht="33.75" hidden="1" x14ac:dyDescent="0.25">
      <c r="A630" s="381"/>
      <c r="B630" s="381"/>
      <c r="C630" s="381"/>
      <c r="D630" s="381"/>
      <c r="E630" s="381"/>
      <c r="F630" s="381"/>
      <c r="G630" s="8" t="s">
        <v>680</v>
      </c>
      <c r="H630" s="46" t="s">
        <v>14</v>
      </c>
      <c r="I630" s="59">
        <v>1</v>
      </c>
      <c r="J630" s="46" t="s">
        <v>15</v>
      </c>
      <c r="K630" s="6">
        <v>1</v>
      </c>
      <c r="L630" s="6">
        <v>1</v>
      </c>
      <c r="M630" s="6">
        <v>1</v>
      </c>
      <c r="N630" s="6">
        <v>1</v>
      </c>
      <c r="O630" s="151" t="s">
        <v>661</v>
      </c>
      <c r="P630" s="300" t="s">
        <v>1348</v>
      </c>
      <c r="Q630" s="305">
        <v>8000000</v>
      </c>
      <c r="R630" s="73"/>
      <c r="S630" s="73"/>
      <c r="T630" s="73"/>
    </row>
    <row r="631" spans="1:20" ht="18" hidden="1" x14ac:dyDescent="0.25">
      <c r="A631" s="381"/>
      <c r="B631" s="381"/>
      <c r="C631" s="381"/>
      <c r="D631" s="381"/>
      <c r="E631" s="381"/>
      <c r="F631" s="381"/>
      <c r="G631" s="8" t="s">
        <v>680</v>
      </c>
      <c r="H631" s="46" t="s">
        <v>14</v>
      </c>
      <c r="I631" s="59">
        <v>1</v>
      </c>
      <c r="J631" s="46" t="s">
        <v>15</v>
      </c>
      <c r="K631" s="6">
        <v>1</v>
      </c>
      <c r="L631" s="6">
        <v>1</v>
      </c>
      <c r="M631" s="6">
        <v>1</v>
      </c>
      <c r="N631" s="6">
        <v>1</v>
      </c>
      <c r="O631" s="151" t="s">
        <v>661</v>
      </c>
      <c r="P631" s="300" t="s">
        <v>1349</v>
      </c>
      <c r="Q631" s="305">
        <v>2000000</v>
      </c>
      <c r="R631" s="73"/>
      <c r="S631" s="73"/>
      <c r="T631" s="73"/>
    </row>
    <row r="632" spans="1:20" ht="27" hidden="1" x14ac:dyDescent="0.25">
      <c r="A632" s="381"/>
      <c r="B632" s="381"/>
      <c r="C632" s="381"/>
      <c r="D632" s="381"/>
      <c r="E632" s="381"/>
      <c r="F632" s="381"/>
      <c r="G632" s="8" t="s">
        <v>681</v>
      </c>
      <c r="H632" s="46" t="s">
        <v>14</v>
      </c>
      <c r="I632" s="59">
        <v>6</v>
      </c>
      <c r="J632" s="46" t="s">
        <v>20</v>
      </c>
      <c r="K632" s="38"/>
      <c r="L632" s="6">
        <v>2</v>
      </c>
      <c r="M632" s="6">
        <v>2</v>
      </c>
      <c r="N632" s="6">
        <v>2</v>
      </c>
      <c r="O632" s="151" t="s">
        <v>661</v>
      </c>
      <c r="P632" s="300" t="s">
        <v>1350</v>
      </c>
      <c r="Q632" s="310">
        <v>1</v>
      </c>
      <c r="R632" s="73"/>
      <c r="S632" s="73"/>
      <c r="T632" s="73"/>
    </row>
    <row r="633" spans="1:20" ht="33.75" hidden="1" x14ac:dyDescent="0.25">
      <c r="A633" s="381"/>
      <c r="B633" s="381"/>
      <c r="C633" s="381"/>
      <c r="D633" s="381"/>
      <c r="E633" s="381"/>
      <c r="F633" s="381"/>
      <c r="G633" s="8" t="s">
        <v>681</v>
      </c>
      <c r="H633" s="46" t="s">
        <v>14</v>
      </c>
      <c r="I633" s="59">
        <v>6</v>
      </c>
      <c r="J633" s="46" t="s">
        <v>20</v>
      </c>
      <c r="K633" s="38"/>
      <c r="L633" s="6">
        <v>2</v>
      </c>
      <c r="M633" s="6">
        <v>2</v>
      </c>
      <c r="N633" s="6">
        <v>2</v>
      </c>
      <c r="O633" s="151" t="s">
        <v>661</v>
      </c>
      <c r="P633" s="300" t="s">
        <v>1351</v>
      </c>
      <c r="Q633" s="310">
        <v>1</v>
      </c>
      <c r="R633" s="73"/>
      <c r="S633" s="73"/>
      <c r="T633" s="73"/>
    </row>
    <row r="634" spans="1:20" ht="27" hidden="1" x14ac:dyDescent="0.25">
      <c r="A634" s="381"/>
      <c r="B634" s="381"/>
      <c r="C634" s="381"/>
      <c r="D634" s="381"/>
      <c r="E634" s="381"/>
      <c r="F634" s="381"/>
      <c r="G634" s="8" t="s">
        <v>681</v>
      </c>
      <c r="H634" s="46" t="s">
        <v>14</v>
      </c>
      <c r="I634" s="59">
        <v>6</v>
      </c>
      <c r="J634" s="46" t="s">
        <v>20</v>
      </c>
      <c r="K634" s="38"/>
      <c r="L634" s="6">
        <v>2</v>
      </c>
      <c r="M634" s="6">
        <v>2</v>
      </c>
      <c r="N634" s="6">
        <v>2</v>
      </c>
      <c r="O634" s="151" t="s">
        <v>661</v>
      </c>
      <c r="P634" s="300" t="s">
        <v>1352</v>
      </c>
      <c r="Q634" s="310">
        <v>1</v>
      </c>
      <c r="R634" s="73"/>
      <c r="S634" s="73"/>
      <c r="T634" s="73"/>
    </row>
    <row r="635" spans="1:20" ht="27" hidden="1" x14ac:dyDescent="0.25">
      <c r="A635" s="381"/>
      <c r="B635" s="381"/>
      <c r="C635" s="381"/>
      <c r="D635" s="381"/>
      <c r="E635" s="381"/>
      <c r="F635" s="381"/>
      <c r="G635" s="8" t="s">
        <v>681</v>
      </c>
      <c r="H635" s="46" t="s">
        <v>14</v>
      </c>
      <c r="I635" s="59">
        <v>6</v>
      </c>
      <c r="J635" s="46" t="s">
        <v>20</v>
      </c>
      <c r="K635" s="38"/>
      <c r="L635" s="6">
        <v>2</v>
      </c>
      <c r="M635" s="6">
        <v>2</v>
      </c>
      <c r="N635" s="6">
        <v>2</v>
      </c>
      <c r="O635" s="151" t="s">
        <v>661</v>
      </c>
      <c r="P635" s="300" t="s">
        <v>1353</v>
      </c>
      <c r="Q635" s="310">
        <v>1</v>
      </c>
      <c r="R635" s="73"/>
      <c r="S635" s="73"/>
      <c r="T635" s="73"/>
    </row>
    <row r="636" spans="1:20" ht="27" hidden="1" x14ac:dyDescent="0.25">
      <c r="A636" s="381"/>
      <c r="B636" s="381"/>
      <c r="C636" s="381"/>
      <c r="D636" s="381"/>
      <c r="E636" s="381"/>
      <c r="F636" s="381"/>
      <c r="G636" s="8" t="s">
        <v>682</v>
      </c>
      <c r="H636" s="46" t="s">
        <v>14</v>
      </c>
      <c r="I636" s="59">
        <v>4800</v>
      </c>
      <c r="J636" s="46" t="s">
        <v>20</v>
      </c>
      <c r="K636" s="38">
        <v>1200</v>
      </c>
      <c r="L636" s="38">
        <v>1200</v>
      </c>
      <c r="M636" s="38">
        <v>1200</v>
      </c>
      <c r="N636" s="38">
        <v>1200</v>
      </c>
      <c r="O636" s="151" t="s">
        <v>661</v>
      </c>
      <c r="P636" s="300" t="s">
        <v>1354</v>
      </c>
      <c r="Q636" s="311">
        <v>30000000</v>
      </c>
      <c r="R636" s="73"/>
      <c r="S636" s="73"/>
      <c r="T636" s="73"/>
    </row>
    <row r="637" spans="1:20" ht="27" hidden="1" x14ac:dyDescent="0.25">
      <c r="A637" s="381"/>
      <c r="B637" s="381"/>
      <c r="C637" s="381"/>
      <c r="D637" s="381"/>
      <c r="E637" s="381"/>
      <c r="F637" s="381"/>
      <c r="G637" s="8" t="s">
        <v>682</v>
      </c>
      <c r="H637" s="46" t="s">
        <v>14</v>
      </c>
      <c r="I637" s="59">
        <v>4800</v>
      </c>
      <c r="J637" s="46" t="s">
        <v>20</v>
      </c>
      <c r="K637" s="38">
        <v>1200</v>
      </c>
      <c r="L637" s="38">
        <v>1200</v>
      </c>
      <c r="M637" s="38">
        <v>1200</v>
      </c>
      <c r="N637" s="38">
        <v>1200</v>
      </c>
      <c r="O637" s="151" t="s">
        <v>661</v>
      </c>
      <c r="P637" s="300" t="s">
        <v>1355</v>
      </c>
      <c r="Q637" s="311">
        <v>18000000</v>
      </c>
      <c r="R637" s="73"/>
      <c r="S637" s="73"/>
      <c r="T637" s="73"/>
    </row>
    <row r="638" spans="1:20" ht="27" hidden="1" x14ac:dyDescent="0.25">
      <c r="A638" s="381"/>
      <c r="B638" s="381"/>
      <c r="C638" s="381"/>
      <c r="D638" s="381"/>
      <c r="E638" s="381"/>
      <c r="F638" s="381"/>
      <c r="G638" s="8" t="s">
        <v>682</v>
      </c>
      <c r="H638" s="46" t="s">
        <v>14</v>
      </c>
      <c r="I638" s="59">
        <v>4800</v>
      </c>
      <c r="J638" s="46" t="s">
        <v>20</v>
      </c>
      <c r="K638" s="38">
        <v>1200</v>
      </c>
      <c r="L638" s="38">
        <v>1200</v>
      </c>
      <c r="M638" s="38">
        <v>1200</v>
      </c>
      <c r="N638" s="38">
        <v>1200</v>
      </c>
      <c r="O638" s="151" t="s">
        <v>661</v>
      </c>
      <c r="P638" s="300" t="s">
        <v>1356</v>
      </c>
      <c r="Q638" s="311">
        <v>1000000</v>
      </c>
      <c r="R638" s="73"/>
      <c r="S638" s="73"/>
      <c r="T638" s="73"/>
    </row>
    <row r="639" spans="1:20" ht="27" hidden="1" x14ac:dyDescent="0.25">
      <c r="A639" s="381"/>
      <c r="B639" s="381"/>
      <c r="C639" s="381"/>
      <c r="D639" s="381"/>
      <c r="E639" s="381"/>
      <c r="F639" s="381"/>
      <c r="G639" s="8" t="s">
        <v>683</v>
      </c>
      <c r="H639" s="46" t="s">
        <v>14</v>
      </c>
      <c r="I639" s="59">
        <v>4</v>
      </c>
      <c r="J639" s="46" t="s">
        <v>20</v>
      </c>
      <c r="K639" s="6">
        <v>1</v>
      </c>
      <c r="L639" s="6">
        <v>1</v>
      </c>
      <c r="M639" s="6">
        <v>1</v>
      </c>
      <c r="N639" s="6">
        <v>1</v>
      </c>
      <c r="O639" s="151" t="s">
        <v>661</v>
      </c>
      <c r="P639" s="300" t="s">
        <v>1357</v>
      </c>
      <c r="Q639" s="311">
        <v>1000000</v>
      </c>
      <c r="R639" s="50"/>
      <c r="S639" s="312"/>
      <c r="T639" s="313"/>
    </row>
    <row r="640" spans="1:20" ht="27" hidden="1" x14ac:dyDescent="0.25">
      <c r="A640" s="381"/>
      <c r="B640" s="381"/>
      <c r="C640" s="381"/>
      <c r="D640" s="381"/>
      <c r="E640" s="381"/>
      <c r="F640" s="381"/>
      <c r="G640" s="8" t="s">
        <v>683</v>
      </c>
      <c r="H640" s="46" t="s">
        <v>14</v>
      </c>
      <c r="I640" s="59">
        <v>4</v>
      </c>
      <c r="J640" s="46" t="s">
        <v>20</v>
      </c>
      <c r="K640" s="6">
        <v>1</v>
      </c>
      <c r="L640" s="6">
        <v>1</v>
      </c>
      <c r="M640" s="6">
        <v>1</v>
      </c>
      <c r="N640" s="6">
        <v>1</v>
      </c>
      <c r="O640" s="151" t="s">
        <v>661</v>
      </c>
      <c r="P640" s="300" t="s">
        <v>1358</v>
      </c>
      <c r="Q640" s="311">
        <v>1000000</v>
      </c>
      <c r="R640" s="50"/>
      <c r="S640" s="312"/>
      <c r="T640" s="313"/>
    </row>
    <row r="641" spans="1:20" ht="60" hidden="1" customHeight="1" x14ac:dyDescent="0.25">
      <c r="A641" s="381">
        <v>6</v>
      </c>
      <c r="B641" s="381" t="s">
        <v>620</v>
      </c>
      <c r="C641" s="381">
        <v>27</v>
      </c>
      <c r="D641" s="381" t="s">
        <v>621</v>
      </c>
      <c r="E641" s="381" t="s">
        <v>684</v>
      </c>
      <c r="F641" s="381" t="s">
        <v>685</v>
      </c>
      <c r="G641" s="394" t="s">
        <v>686</v>
      </c>
      <c r="H641" s="46" t="s">
        <v>14</v>
      </c>
      <c r="I641" s="59">
        <v>1</v>
      </c>
      <c r="J641" s="46" t="s">
        <v>20</v>
      </c>
      <c r="K641" s="9">
        <v>0.1</v>
      </c>
      <c r="L641" s="9">
        <v>0.3</v>
      </c>
      <c r="M641" s="9">
        <v>0.3</v>
      </c>
      <c r="N641" s="9">
        <v>0.3</v>
      </c>
      <c r="O641" s="151" t="s">
        <v>625</v>
      </c>
      <c r="P641" s="314" t="s">
        <v>1359</v>
      </c>
      <c r="Q641" s="283">
        <v>8000000</v>
      </c>
      <c r="R641" s="189">
        <v>0</v>
      </c>
      <c r="S641" s="189">
        <v>0</v>
      </c>
      <c r="T641" s="189">
        <v>0</v>
      </c>
    </row>
    <row r="642" spans="1:20" ht="27" hidden="1" x14ac:dyDescent="0.25">
      <c r="A642" s="381"/>
      <c r="B642" s="381"/>
      <c r="C642" s="381"/>
      <c r="D642" s="381"/>
      <c r="E642" s="381"/>
      <c r="F642" s="381"/>
      <c r="G642" s="394"/>
      <c r="H642" s="46" t="s">
        <v>14</v>
      </c>
      <c r="I642" s="59">
        <v>1</v>
      </c>
      <c r="J642" s="46" t="s">
        <v>20</v>
      </c>
      <c r="K642" s="9">
        <v>0.1</v>
      </c>
      <c r="L642" s="9">
        <v>0.3</v>
      </c>
      <c r="M642" s="9">
        <v>0.3</v>
      </c>
      <c r="N642" s="9">
        <v>0.3</v>
      </c>
      <c r="O642" s="151" t="s">
        <v>625</v>
      </c>
      <c r="P642" s="314" t="s">
        <v>1360</v>
      </c>
      <c r="Q642" s="283">
        <v>1</v>
      </c>
      <c r="R642" s="73"/>
      <c r="S642" s="73"/>
      <c r="T642" s="73"/>
    </row>
    <row r="643" spans="1:20" ht="27" hidden="1" x14ac:dyDescent="0.25">
      <c r="A643" s="381"/>
      <c r="B643" s="381"/>
      <c r="C643" s="381"/>
      <c r="D643" s="381"/>
      <c r="E643" s="381"/>
      <c r="F643" s="381"/>
      <c r="G643" s="394"/>
      <c r="H643" s="46" t="s">
        <v>14</v>
      </c>
      <c r="I643" s="59">
        <v>1</v>
      </c>
      <c r="J643" s="46" t="s">
        <v>20</v>
      </c>
      <c r="K643" s="9">
        <v>0.1</v>
      </c>
      <c r="L643" s="9">
        <v>0.3</v>
      </c>
      <c r="M643" s="9">
        <v>0.3</v>
      </c>
      <c r="N643" s="9">
        <v>0.3</v>
      </c>
      <c r="O643" s="151" t="s">
        <v>625</v>
      </c>
      <c r="P643" s="314" t="s">
        <v>1361</v>
      </c>
      <c r="Q643" s="283">
        <v>1</v>
      </c>
      <c r="R643" s="73"/>
      <c r="S643" s="73"/>
      <c r="T643" s="73"/>
    </row>
    <row r="644" spans="1:20" ht="27" hidden="1" x14ac:dyDescent="0.25">
      <c r="A644" s="381"/>
      <c r="B644" s="381"/>
      <c r="C644" s="381"/>
      <c r="D644" s="381"/>
      <c r="E644" s="381"/>
      <c r="F644" s="381"/>
      <c r="G644" s="394"/>
      <c r="H644" s="46" t="s">
        <v>14</v>
      </c>
      <c r="I644" s="59">
        <v>1</v>
      </c>
      <c r="J644" s="46" t="s">
        <v>20</v>
      </c>
      <c r="K644" s="9">
        <v>0.1</v>
      </c>
      <c r="L644" s="9">
        <v>0.3</v>
      </c>
      <c r="M644" s="9">
        <v>0.3</v>
      </c>
      <c r="N644" s="9">
        <v>0.3</v>
      </c>
      <c r="O644" s="151" t="s">
        <v>625</v>
      </c>
      <c r="P644" s="315" t="s">
        <v>1362</v>
      </c>
      <c r="Q644" s="283">
        <v>1</v>
      </c>
      <c r="R644" s="73"/>
      <c r="S644" s="73"/>
      <c r="T644" s="73"/>
    </row>
    <row r="645" spans="1:20" ht="27" hidden="1" x14ac:dyDescent="0.25">
      <c r="A645" s="381"/>
      <c r="B645" s="381"/>
      <c r="C645" s="381"/>
      <c r="D645" s="381"/>
      <c r="E645" s="381"/>
      <c r="F645" s="381"/>
      <c r="G645" s="394"/>
      <c r="H645" s="46" t="s">
        <v>14</v>
      </c>
      <c r="I645" s="59">
        <v>1</v>
      </c>
      <c r="J645" s="46" t="s">
        <v>20</v>
      </c>
      <c r="K645" s="9">
        <v>0.1</v>
      </c>
      <c r="L645" s="9">
        <v>0.3</v>
      </c>
      <c r="M645" s="9">
        <v>0.3</v>
      </c>
      <c r="N645" s="9">
        <v>0.3</v>
      </c>
      <c r="O645" s="151" t="s">
        <v>625</v>
      </c>
      <c r="P645" s="314" t="s">
        <v>1363</v>
      </c>
      <c r="Q645" s="283">
        <v>1</v>
      </c>
      <c r="R645" s="73"/>
      <c r="S645" s="73"/>
      <c r="T645" s="73"/>
    </row>
    <row r="646" spans="1:20" ht="27" hidden="1" x14ac:dyDescent="0.25">
      <c r="A646" s="381">
        <v>6</v>
      </c>
      <c r="B646" s="381" t="s">
        <v>620</v>
      </c>
      <c r="C646" s="381">
        <v>27</v>
      </c>
      <c r="D646" s="381" t="s">
        <v>621</v>
      </c>
      <c r="E646" s="381" t="s">
        <v>684</v>
      </c>
      <c r="F646" s="381" t="s">
        <v>687</v>
      </c>
      <c r="G646" s="8" t="s">
        <v>688</v>
      </c>
      <c r="H646" s="46" t="s">
        <v>333</v>
      </c>
      <c r="I646" s="59">
        <v>2</v>
      </c>
      <c r="J646" s="46" t="s">
        <v>20</v>
      </c>
      <c r="K646" s="38"/>
      <c r="L646" s="6">
        <v>1</v>
      </c>
      <c r="M646" s="6">
        <v>1</v>
      </c>
      <c r="N646" s="38"/>
      <c r="O646" s="151" t="s">
        <v>661</v>
      </c>
      <c r="P646" s="300" t="s">
        <v>1364</v>
      </c>
      <c r="Q646" s="1">
        <v>0</v>
      </c>
      <c r="R646" s="73"/>
      <c r="S646" s="73"/>
      <c r="T646" s="73"/>
    </row>
    <row r="647" spans="1:20" ht="33.75" hidden="1" x14ac:dyDescent="0.25">
      <c r="A647" s="381"/>
      <c r="B647" s="381"/>
      <c r="C647" s="381"/>
      <c r="D647" s="381"/>
      <c r="E647" s="381"/>
      <c r="F647" s="381"/>
      <c r="G647" s="8" t="s">
        <v>688</v>
      </c>
      <c r="H647" s="46" t="s">
        <v>333</v>
      </c>
      <c r="I647" s="59">
        <v>2</v>
      </c>
      <c r="J647" s="46" t="s">
        <v>20</v>
      </c>
      <c r="K647" s="38"/>
      <c r="L647" s="6">
        <v>1</v>
      </c>
      <c r="M647" s="6">
        <v>1</v>
      </c>
      <c r="N647" s="38"/>
      <c r="O647" s="151" t="s">
        <v>661</v>
      </c>
      <c r="P647" s="300" t="s">
        <v>1365</v>
      </c>
      <c r="Q647" s="1">
        <v>0</v>
      </c>
      <c r="R647" s="73"/>
      <c r="S647" s="73"/>
      <c r="T647" s="73"/>
    </row>
    <row r="648" spans="1:20" ht="48" customHeight="1" x14ac:dyDescent="0.25">
      <c r="A648" s="3">
        <v>6</v>
      </c>
      <c r="B648" s="44" t="s">
        <v>620</v>
      </c>
      <c r="C648" s="3">
        <v>27</v>
      </c>
      <c r="D648" s="44" t="s">
        <v>621</v>
      </c>
      <c r="E648" s="316" t="s">
        <v>684</v>
      </c>
      <c r="F648" s="16" t="s">
        <v>1366</v>
      </c>
      <c r="G648" s="8" t="s">
        <v>689</v>
      </c>
      <c r="H648" s="46" t="s">
        <v>333</v>
      </c>
      <c r="I648" s="59">
        <v>1</v>
      </c>
      <c r="J648" s="46" t="s">
        <v>20</v>
      </c>
      <c r="K648" s="6">
        <v>1</v>
      </c>
      <c r="L648" s="38"/>
      <c r="M648" s="38"/>
      <c r="N648" s="38"/>
      <c r="O648" s="151" t="s">
        <v>690</v>
      </c>
      <c r="P648" s="73"/>
      <c r="Q648" s="1"/>
      <c r="R648" s="73"/>
      <c r="S648" s="73"/>
      <c r="T648" s="73"/>
    </row>
    <row r="649" spans="1:20" ht="39" hidden="1" customHeight="1" x14ac:dyDescent="0.25">
      <c r="A649" s="381">
        <v>6</v>
      </c>
      <c r="B649" s="381" t="s">
        <v>620</v>
      </c>
      <c r="C649" s="381">
        <v>27</v>
      </c>
      <c r="D649" s="381" t="s">
        <v>621</v>
      </c>
      <c r="E649" s="381" t="s">
        <v>684</v>
      </c>
      <c r="F649" s="381" t="s">
        <v>691</v>
      </c>
      <c r="G649" s="8" t="s">
        <v>692</v>
      </c>
      <c r="H649" s="46" t="s">
        <v>333</v>
      </c>
      <c r="I649" s="59">
        <v>1</v>
      </c>
      <c r="J649" s="46" t="s">
        <v>20</v>
      </c>
      <c r="K649" s="9">
        <v>1</v>
      </c>
      <c r="L649" s="38"/>
      <c r="M649" s="38"/>
      <c r="N649" s="38"/>
      <c r="O649" s="151" t="s">
        <v>632</v>
      </c>
      <c r="P649" s="73"/>
      <c r="Q649" s="1"/>
      <c r="R649" s="73"/>
      <c r="S649" s="73"/>
      <c r="T649" s="73"/>
    </row>
    <row r="650" spans="1:20" ht="36" hidden="1" customHeight="1" x14ac:dyDescent="0.25">
      <c r="A650" s="381"/>
      <c r="B650" s="381"/>
      <c r="C650" s="381"/>
      <c r="D650" s="381"/>
      <c r="E650" s="381"/>
      <c r="F650" s="381"/>
      <c r="G650" s="8" t="s">
        <v>693</v>
      </c>
      <c r="H650" s="46" t="s">
        <v>333</v>
      </c>
      <c r="I650" s="59">
        <v>4</v>
      </c>
      <c r="J650" s="46" t="s">
        <v>20</v>
      </c>
      <c r="K650" s="9">
        <v>4</v>
      </c>
      <c r="L650" s="38"/>
      <c r="M650" s="38"/>
      <c r="N650" s="38"/>
      <c r="O650" s="151" t="s">
        <v>632</v>
      </c>
      <c r="P650" s="73"/>
      <c r="Q650" s="1"/>
      <c r="R650" s="73"/>
      <c r="S650" s="73"/>
      <c r="T650" s="73"/>
    </row>
    <row r="651" spans="1:20" ht="36" hidden="1" customHeight="1" x14ac:dyDescent="0.25">
      <c r="A651" s="381"/>
      <c r="B651" s="381"/>
      <c r="C651" s="381"/>
      <c r="D651" s="381"/>
      <c r="E651" s="381"/>
      <c r="F651" s="381"/>
      <c r="G651" s="8" t="s">
        <v>694</v>
      </c>
      <c r="H651" s="46" t="s">
        <v>333</v>
      </c>
      <c r="I651" s="59">
        <v>1</v>
      </c>
      <c r="J651" s="46" t="s">
        <v>20</v>
      </c>
      <c r="K651" s="9">
        <v>1</v>
      </c>
      <c r="L651" s="38"/>
      <c r="M651" s="38"/>
      <c r="N651" s="38"/>
      <c r="O651" s="151" t="s">
        <v>632</v>
      </c>
      <c r="P651" s="73"/>
      <c r="Q651" s="1"/>
      <c r="R651" s="73"/>
      <c r="S651" s="73"/>
      <c r="T651" s="73"/>
    </row>
    <row r="652" spans="1:20" ht="36" hidden="1" customHeight="1" x14ac:dyDescent="0.25">
      <c r="A652" s="381">
        <v>6</v>
      </c>
      <c r="B652" s="381" t="s">
        <v>620</v>
      </c>
      <c r="C652" s="381">
        <v>27</v>
      </c>
      <c r="D652" s="381" t="s">
        <v>621</v>
      </c>
      <c r="E652" s="381" t="s">
        <v>695</v>
      </c>
      <c r="F652" s="381" t="s">
        <v>696</v>
      </c>
      <c r="G652" s="8" t="s">
        <v>697</v>
      </c>
      <c r="H652" s="46" t="s">
        <v>23</v>
      </c>
      <c r="I652" s="59">
        <v>20</v>
      </c>
      <c r="J652" s="46" t="s">
        <v>20</v>
      </c>
      <c r="K652" s="6">
        <v>5</v>
      </c>
      <c r="L652" s="6">
        <v>5</v>
      </c>
      <c r="M652" s="6">
        <v>5</v>
      </c>
      <c r="N652" s="6">
        <v>5</v>
      </c>
      <c r="O652" s="151" t="s">
        <v>658</v>
      </c>
      <c r="P652" s="317" t="s">
        <v>1367</v>
      </c>
      <c r="Q652" s="206">
        <v>2346500000</v>
      </c>
      <c r="R652" s="390" t="s">
        <v>1368</v>
      </c>
      <c r="S652" s="391" t="s">
        <v>1369</v>
      </c>
      <c r="T652" s="392">
        <f>13485601326-'[1]PRESUPUESTO CONSERVACION'!T432</f>
        <v>13485601326</v>
      </c>
    </row>
    <row r="653" spans="1:20" ht="36" hidden="1" customHeight="1" x14ac:dyDescent="0.25">
      <c r="A653" s="381"/>
      <c r="B653" s="381"/>
      <c r="C653" s="381"/>
      <c r="D653" s="381"/>
      <c r="E653" s="381"/>
      <c r="F653" s="381"/>
      <c r="G653" s="8" t="s">
        <v>697</v>
      </c>
      <c r="H653" s="46" t="s">
        <v>23</v>
      </c>
      <c r="I653" s="59">
        <v>20</v>
      </c>
      <c r="J653" s="46" t="s">
        <v>20</v>
      </c>
      <c r="K653" s="6">
        <v>5</v>
      </c>
      <c r="L653" s="6">
        <v>5</v>
      </c>
      <c r="M653" s="6">
        <v>5</v>
      </c>
      <c r="N653" s="6">
        <v>5</v>
      </c>
      <c r="O653" s="151" t="s">
        <v>658</v>
      </c>
      <c r="P653" s="317" t="s">
        <v>1370</v>
      </c>
      <c r="Q653" s="206">
        <v>2346500000</v>
      </c>
      <c r="R653" s="390"/>
      <c r="S653" s="391"/>
      <c r="T653" s="392"/>
    </row>
    <row r="654" spans="1:20" ht="38.1" hidden="1" customHeight="1" x14ac:dyDescent="0.25">
      <c r="A654" s="381"/>
      <c r="B654" s="381"/>
      <c r="C654" s="381"/>
      <c r="D654" s="381"/>
      <c r="E654" s="381"/>
      <c r="F654" s="381"/>
      <c r="G654" s="8" t="s">
        <v>698</v>
      </c>
      <c r="H654" s="46" t="s">
        <v>14</v>
      </c>
      <c r="I654" s="59" t="s">
        <v>699</v>
      </c>
      <c r="J654" s="46" t="s">
        <v>15</v>
      </c>
      <c r="K654" s="318" t="s">
        <v>699</v>
      </c>
      <c r="L654" s="318" t="s">
        <v>699</v>
      </c>
      <c r="M654" s="318" t="s">
        <v>699</v>
      </c>
      <c r="N654" s="318" t="s">
        <v>699</v>
      </c>
      <c r="O654" s="151" t="s">
        <v>658</v>
      </c>
      <c r="P654" s="317" t="s">
        <v>1371</v>
      </c>
      <c r="Q654" s="206">
        <v>28000000</v>
      </c>
      <c r="R654" s="390"/>
      <c r="S654" s="391"/>
      <c r="T654" s="392"/>
    </row>
    <row r="655" spans="1:20" ht="36" hidden="1" customHeight="1" x14ac:dyDescent="0.25">
      <c r="A655" s="381"/>
      <c r="B655" s="381"/>
      <c r="C655" s="381"/>
      <c r="D655" s="381"/>
      <c r="E655" s="381"/>
      <c r="F655" s="381"/>
      <c r="G655" s="8" t="s">
        <v>700</v>
      </c>
      <c r="H655" s="46" t="s">
        <v>23</v>
      </c>
      <c r="I655" s="59" t="s">
        <v>701</v>
      </c>
      <c r="J655" s="46" t="s">
        <v>15</v>
      </c>
      <c r="K655" s="33" t="s">
        <v>702</v>
      </c>
      <c r="L655" s="33" t="s">
        <v>702</v>
      </c>
      <c r="M655" s="33" t="s">
        <v>702</v>
      </c>
      <c r="N655" s="33" t="s">
        <v>702</v>
      </c>
      <c r="O655" s="151" t="s">
        <v>658</v>
      </c>
      <c r="P655" s="317" t="s">
        <v>1372</v>
      </c>
      <c r="Q655" s="206">
        <v>577500000</v>
      </c>
      <c r="R655" s="390"/>
      <c r="S655" s="391"/>
      <c r="T655" s="392"/>
    </row>
    <row r="656" spans="1:20" ht="36" hidden="1" customHeight="1" x14ac:dyDescent="0.25">
      <c r="A656" s="381"/>
      <c r="B656" s="381"/>
      <c r="C656" s="381"/>
      <c r="D656" s="381"/>
      <c r="E656" s="381"/>
      <c r="F656" s="381"/>
      <c r="G656" s="8" t="s">
        <v>700</v>
      </c>
      <c r="H656" s="46" t="s">
        <v>23</v>
      </c>
      <c r="I656" s="59" t="s">
        <v>701</v>
      </c>
      <c r="J656" s="46" t="s">
        <v>15</v>
      </c>
      <c r="K656" s="33" t="s">
        <v>702</v>
      </c>
      <c r="L656" s="33" t="s">
        <v>702</v>
      </c>
      <c r="M656" s="33" t="s">
        <v>702</v>
      </c>
      <c r="N656" s="33" t="s">
        <v>702</v>
      </c>
      <c r="O656" s="151" t="s">
        <v>658</v>
      </c>
      <c r="P656" s="317" t="s">
        <v>1373</v>
      </c>
      <c r="Q656" s="206">
        <v>595000000</v>
      </c>
      <c r="R656" s="390"/>
      <c r="S656" s="391"/>
      <c r="T656" s="392"/>
    </row>
    <row r="657" spans="1:20" ht="36" hidden="1" customHeight="1" x14ac:dyDescent="0.25">
      <c r="A657" s="381"/>
      <c r="B657" s="381"/>
      <c r="C657" s="381"/>
      <c r="D657" s="381"/>
      <c r="E657" s="381"/>
      <c r="F657" s="381"/>
      <c r="G657" s="8" t="s">
        <v>700</v>
      </c>
      <c r="H657" s="46" t="s">
        <v>23</v>
      </c>
      <c r="I657" s="59" t="s">
        <v>701</v>
      </c>
      <c r="J657" s="46" t="s">
        <v>15</v>
      </c>
      <c r="K657" s="33" t="s">
        <v>702</v>
      </c>
      <c r="L657" s="33" t="s">
        <v>702</v>
      </c>
      <c r="M657" s="33" t="s">
        <v>702</v>
      </c>
      <c r="N657" s="33" t="s">
        <v>702</v>
      </c>
      <c r="O657" s="151" t="s">
        <v>658</v>
      </c>
      <c r="P657" s="317" t="s">
        <v>1374</v>
      </c>
      <c r="Q657" s="206">
        <v>577500000</v>
      </c>
      <c r="R657" s="390"/>
      <c r="S657" s="391"/>
      <c r="T657" s="392"/>
    </row>
    <row r="658" spans="1:20" ht="36" hidden="1" customHeight="1" x14ac:dyDescent="0.25">
      <c r="A658" s="381"/>
      <c r="B658" s="381"/>
      <c r="C658" s="381"/>
      <c r="D658" s="381"/>
      <c r="E658" s="381"/>
      <c r="F658" s="381"/>
      <c r="G658" s="8" t="s">
        <v>703</v>
      </c>
      <c r="H658" s="46" t="s">
        <v>23</v>
      </c>
      <c r="I658" s="59" t="s">
        <v>704</v>
      </c>
      <c r="J658" s="46" t="s">
        <v>15</v>
      </c>
      <c r="K658" s="33" t="s">
        <v>705</v>
      </c>
      <c r="L658" s="33" t="s">
        <v>705</v>
      </c>
      <c r="M658" s="33" t="s">
        <v>705</v>
      </c>
      <c r="N658" s="33" t="s">
        <v>705</v>
      </c>
      <c r="O658" s="151" t="s">
        <v>658</v>
      </c>
      <c r="P658" s="317" t="s">
        <v>1375</v>
      </c>
      <c r="Q658" s="206">
        <v>875000000</v>
      </c>
      <c r="R658" s="390"/>
      <c r="S658" s="391"/>
      <c r="T658" s="392"/>
    </row>
    <row r="659" spans="1:20" ht="36" hidden="1" customHeight="1" x14ac:dyDescent="0.25">
      <c r="A659" s="381"/>
      <c r="B659" s="381"/>
      <c r="C659" s="381"/>
      <c r="D659" s="381"/>
      <c r="E659" s="381"/>
      <c r="F659" s="381"/>
      <c r="G659" s="8" t="s">
        <v>703</v>
      </c>
      <c r="H659" s="46" t="s">
        <v>23</v>
      </c>
      <c r="I659" s="59" t="s">
        <v>704</v>
      </c>
      <c r="J659" s="46" t="s">
        <v>15</v>
      </c>
      <c r="K659" s="33" t="s">
        <v>705</v>
      </c>
      <c r="L659" s="33" t="s">
        <v>705</v>
      </c>
      <c r="M659" s="33" t="s">
        <v>705</v>
      </c>
      <c r="N659" s="33" t="s">
        <v>705</v>
      </c>
      <c r="O659" s="151" t="s">
        <v>658</v>
      </c>
      <c r="P659" s="317" t="s">
        <v>1376</v>
      </c>
      <c r="Q659" s="206">
        <v>875000000</v>
      </c>
      <c r="R659" s="390"/>
      <c r="S659" s="391"/>
      <c r="T659" s="392"/>
    </row>
    <row r="660" spans="1:20" ht="36" hidden="1" customHeight="1" x14ac:dyDescent="0.25">
      <c r="A660" s="381"/>
      <c r="B660" s="381"/>
      <c r="C660" s="381"/>
      <c r="D660" s="381"/>
      <c r="E660" s="381"/>
      <c r="F660" s="381"/>
      <c r="G660" s="8" t="s">
        <v>706</v>
      </c>
      <c r="H660" s="46" t="s">
        <v>23</v>
      </c>
      <c r="I660" s="59">
        <v>78</v>
      </c>
      <c r="J660" s="46" t="s">
        <v>15</v>
      </c>
      <c r="K660" s="319">
        <v>0.78</v>
      </c>
      <c r="L660" s="319">
        <v>0.78</v>
      </c>
      <c r="M660" s="319">
        <v>0.78</v>
      </c>
      <c r="N660" s="319">
        <v>0.78</v>
      </c>
      <c r="O660" s="151" t="s">
        <v>658</v>
      </c>
      <c r="P660" s="317" t="s">
        <v>1377</v>
      </c>
      <c r="Q660" s="206">
        <v>420000000</v>
      </c>
      <c r="R660" s="390"/>
      <c r="S660" s="391"/>
      <c r="T660" s="392"/>
    </row>
    <row r="661" spans="1:20" ht="36" hidden="1" customHeight="1" x14ac:dyDescent="0.25">
      <c r="A661" s="381"/>
      <c r="B661" s="381"/>
      <c r="C661" s="381"/>
      <c r="D661" s="381"/>
      <c r="E661" s="381"/>
      <c r="F661" s="381"/>
      <c r="G661" s="8" t="s">
        <v>706</v>
      </c>
      <c r="H661" s="46" t="s">
        <v>23</v>
      </c>
      <c r="I661" s="59">
        <v>78</v>
      </c>
      <c r="J661" s="46" t="s">
        <v>15</v>
      </c>
      <c r="K661" s="319">
        <v>0.78</v>
      </c>
      <c r="L661" s="319">
        <v>0.78</v>
      </c>
      <c r="M661" s="319">
        <v>0.78</v>
      </c>
      <c r="N661" s="319">
        <v>0.78</v>
      </c>
      <c r="O661" s="151" t="s">
        <v>658</v>
      </c>
      <c r="P661" s="317" t="s">
        <v>1378</v>
      </c>
      <c r="Q661" s="206">
        <v>4200000</v>
      </c>
      <c r="R661" s="390"/>
      <c r="S661" s="391"/>
      <c r="T661" s="392"/>
    </row>
    <row r="662" spans="1:20" ht="36" hidden="1" customHeight="1" x14ac:dyDescent="0.25">
      <c r="A662" s="381"/>
      <c r="B662" s="381"/>
      <c r="C662" s="381"/>
      <c r="D662" s="381"/>
      <c r="E662" s="381"/>
      <c r="F662" s="381"/>
      <c r="G662" s="8" t="s">
        <v>706</v>
      </c>
      <c r="H662" s="46" t="s">
        <v>23</v>
      </c>
      <c r="I662" s="59">
        <v>78</v>
      </c>
      <c r="J662" s="46" t="s">
        <v>15</v>
      </c>
      <c r="K662" s="319">
        <v>0.78</v>
      </c>
      <c r="L662" s="319">
        <v>0.78</v>
      </c>
      <c r="M662" s="319">
        <v>0.78</v>
      </c>
      <c r="N662" s="319">
        <v>0.78</v>
      </c>
      <c r="O662" s="151" t="s">
        <v>658</v>
      </c>
      <c r="P662" s="317" t="s">
        <v>1379</v>
      </c>
      <c r="Q662" s="206">
        <v>478800000.00000012</v>
      </c>
      <c r="R662" s="390"/>
      <c r="S662" s="391"/>
      <c r="T662" s="392"/>
    </row>
    <row r="663" spans="1:20" ht="36" hidden="1" customHeight="1" x14ac:dyDescent="0.25">
      <c r="A663" s="381"/>
      <c r="B663" s="381"/>
      <c r="C663" s="381"/>
      <c r="D663" s="381"/>
      <c r="E663" s="381"/>
      <c r="F663" s="381"/>
      <c r="G663" s="8" t="s">
        <v>706</v>
      </c>
      <c r="H663" s="46" t="s">
        <v>23</v>
      </c>
      <c r="I663" s="59">
        <v>78</v>
      </c>
      <c r="J663" s="46" t="s">
        <v>15</v>
      </c>
      <c r="K663" s="319">
        <v>0.78</v>
      </c>
      <c r="L663" s="319">
        <v>0.78</v>
      </c>
      <c r="M663" s="319">
        <v>0.78</v>
      </c>
      <c r="N663" s="319">
        <v>0.78</v>
      </c>
      <c r="O663" s="151" t="s">
        <v>658</v>
      </c>
      <c r="P663" s="317" t="s">
        <v>1380</v>
      </c>
      <c r="Q663" s="206">
        <v>497000000</v>
      </c>
      <c r="R663" s="320" t="s">
        <v>1381</v>
      </c>
      <c r="S663" s="174" t="s">
        <v>1382</v>
      </c>
      <c r="T663" s="321">
        <v>1560637500</v>
      </c>
    </row>
    <row r="664" spans="1:20" ht="36" hidden="1" customHeight="1" x14ac:dyDescent="0.25">
      <c r="A664" s="381"/>
      <c r="B664" s="381"/>
      <c r="C664" s="381"/>
      <c r="D664" s="381"/>
      <c r="E664" s="381"/>
      <c r="F664" s="381"/>
      <c r="G664" s="8" t="s">
        <v>707</v>
      </c>
      <c r="H664" s="46" t="s">
        <v>23</v>
      </c>
      <c r="I664" s="59" t="s">
        <v>708</v>
      </c>
      <c r="J664" s="46" t="s">
        <v>15</v>
      </c>
      <c r="K664" s="33" t="s">
        <v>709</v>
      </c>
      <c r="L664" s="33" t="s">
        <v>709</v>
      </c>
      <c r="M664" s="33" t="s">
        <v>709</v>
      </c>
      <c r="N664" s="33" t="s">
        <v>709</v>
      </c>
      <c r="O664" s="151" t="s">
        <v>658</v>
      </c>
      <c r="P664" s="317" t="s">
        <v>1383</v>
      </c>
      <c r="Q664" s="322">
        <v>692000000</v>
      </c>
      <c r="R664" s="320" t="s">
        <v>1306</v>
      </c>
      <c r="S664" s="174" t="s">
        <v>1307</v>
      </c>
      <c r="T664" s="323">
        <f>1055084162-180116832</f>
        <v>874967330</v>
      </c>
    </row>
    <row r="665" spans="1:20" ht="22.5" hidden="1" customHeight="1" x14ac:dyDescent="0.25">
      <c r="A665" s="381"/>
      <c r="B665" s="381"/>
      <c r="C665" s="381"/>
      <c r="D665" s="381"/>
      <c r="E665" s="381"/>
      <c r="F665" s="381"/>
      <c r="G665" s="8" t="s">
        <v>710</v>
      </c>
      <c r="H665" s="46" t="s">
        <v>711</v>
      </c>
      <c r="I665" s="59">
        <v>12</v>
      </c>
      <c r="J665" s="46" t="s">
        <v>15</v>
      </c>
      <c r="K665" s="33">
        <v>12</v>
      </c>
      <c r="L665" s="33">
        <v>12</v>
      </c>
      <c r="M665" s="33">
        <v>12</v>
      </c>
      <c r="N665" s="33">
        <v>12</v>
      </c>
      <c r="O665" s="151" t="s">
        <v>658</v>
      </c>
      <c r="P665" s="317" t="s">
        <v>1384</v>
      </c>
      <c r="Q665" s="322">
        <v>7050000000</v>
      </c>
      <c r="R665" s="393" t="s">
        <v>1385</v>
      </c>
      <c r="S665" s="174" t="s">
        <v>1386</v>
      </c>
      <c r="T665" s="323">
        <v>9752630733</v>
      </c>
    </row>
    <row r="666" spans="1:20" ht="22.5" hidden="1" customHeight="1" x14ac:dyDescent="0.25">
      <c r="A666" s="381"/>
      <c r="B666" s="381"/>
      <c r="C666" s="381"/>
      <c r="D666" s="381"/>
      <c r="E666" s="381"/>
      <c r="F666" s="381"/>
      <c r="G666" s="8" t="s">
        <v>710</v>
      </c>
      <c r="H666" s="46" t="s">
        <v>711</v>
      </c>
      <c r="I666" s="59">
        <v>12</v>
      </c>
      <c r="J666" s="46" t="s">
        <v>15</v>
      </c>
      <c r="K666" s="33">
        <v>12</v>
      </c>
      <c r="L666" s="33">
        <v>12</v>
      </c>
      <c r="M666" s="33">
        <v>12</v>
      </c>
      <c r="N666" s="33">
        <v>12</v>
      </c>
      <c r="O666" s="151" t="s">
        <v>658</v>
      </c>
      <c r="P666" s="317" t="s">
        <v>1387</v>
      </c>
      <c r="Q666" s="206">
        <v>7050000000</v>
      </c>
      <c r="R666" s="393"/>
      <c r="S666" s="174" t="s">
        <v>1388</v>
      </c>
      <c r="T666" s="321">
        <v>36678000</v>
      </c>
    </row>
    <row r="667" spans="1:20" ht="27" x14ac:dyDescent="0.25">
      <c r="A667" s="385">
        <v>6</v>
      </c>
      <c r="B667" s="381" t="s">
        <v>620</v>
      </c>
      <c r="C667" s="381">
        <v>27</v>
      </c>
      <c r="D667" s="381" t="s">
        <v>621</v>
      </c>
      <c r="E667" s="381" t="s">
        <v>712</v>
      </c>
      <c r="F667" s="381" t="s">
        <v>1389</v>
      </c>
      <c r="G667" s="8" t="s">
        <v>713</v>
      </c>
      <c r="H667" s="46" t="s">
        <v>14</v>
      </c>
      <c r="I667" s="59">
        <v>5000</v>
      </c>
      <c r="J667" s="46" t="s">
        <v>20</v>
      </c>
      <c r="K667" s="9">
        <v>100</v>
      </c>
      <c r="L667" s="9">
        <v>2000</v>
      </c>
      <c r="M667" s="9">
        <v>2000</v>
      </c>
      <c r="N667" s="9">
        <v>900</v>
      </c>
      <c r="O667" s="151" t="s">
        <v>690</v>
      </c>
      <c r="P667" s="73"/>
      <c r="Q667" s="1"/>
      <c r="R667" s="73"/>
      <c r="S667" s="73"/>
      <c r="T667" s="73"/>
    </row>
    <row r="668" spans="1:20" ht="27" x14ac:dyDescent="0.25">
      <c r="A668" s="385"/>
      <c r="B668" s="381"/>
      <c r="C668" s="381"/>
      <c r="D668" s="381"/>
      <c r="E668" s="381"/>
      <c r="F668" s="381"/>
      <c r="G668" s="8" t="s">
        <v>714</v>
      </c>
      <c r="H668" s="46" t="s">
        <v>14</v>
      </c>
      <c r="I668" s="59">
        <v>20000</v>
      </c>
      <c r="J668" s="46" t="s">
        <v>20</v>
      </c>
      <c r="K668" s="9">
        <v>1000</v>
      </c>
      <c r="L668" s="9">
        <v>8000</v>
      </c>
      <c r="M668" s="9">
        <v>8000</v>
      </c>
      <c r="N668" s="9">
        <v>3000</v>
      </c>
      <c r="O668" s="151" t="s">
        <v>690</v>
      </c>
      <c r="P668" s="73"/>
      <c r="Q668" s="1"/>
      <c r="R668" s="73"/>
      <c r="S668" s="73"/>
      <c r="T668" s="73"/>
    </row>
    <row r="669" spans="1:20" ht="27" x14ac:dyDescent="0.25">
      <c r="A669" s="385"/>
      <c r="B669" s="381"/>
      <c r="C669" s="381"/>
      <c r="D669" s="381"/>
      <c r="E669" s="381"/>
      <c r="F669" s="381"/>
      <c r="G669" s="8" t="s">
        <v>715</v>
      </c>
      <c r="H669" s="46" t="s">
        <v>23</v>
      </c>
      <c r="I669" s="59">
        <v>70</v>
      </c>
      <c r="J669" s="46" t="s">
        <v>716</v>
      </c>
      <c r="K669" s="9">
        <v>10</v>
      </c>
      <c r="L669" s="9">
        <v>20</v>
      </c>
      <c r="M669" s="9">
        <v>20</v>
      </c>
      <c r="N669" s="9">
        <v>20</v>
      </c>
      <c r="O669" s="151" t="s">
        <v>690</v>
      </c>
      <c r="P669" s="73"/>
      <c r="Q669" s="1"/>
      <c r="R669" s="73"/>
      <c r="S669" s="73"/>
      <c r="T669" s="73"/>
    </row>
    <row r="670" spans="1:20" ht="27" x14ac:dyDescent="0.25">
      <c r="A670" s="385"/>
      <c r="B670" s="381"/>
      <c r="C670" s="381"/>
      <c r="D670" s="381"/>
      <c r="E670" s="381"/>
      <c r="F670" s="381"/>
      <c r="G670" s="8" t="s">
        <v>717</v>
      </c>
      <c r="H670" s="46" t="s">
        <v>14</v>
      </c>
      <c r="I670" s="59">
        <v>2</v>
      </c>
      <c r="J670" s="46" t="s">
        <v>20</v>
      </c>
      <c r="K670" s="9"/>
      <c r="L670" s="9">
        <v>1</v>
      </c>
      <c r="M670" s="9">
        <v>1</v>
      </c>
      <c r="N670" s="9"/>
      <c r="O670" s="151" t="s">
        <v>690</v>
      </c>
      <c r="P670" s="73"/>
      <c r="Q670" s="1"/>
      <c r="R670" s="73"/>
      <c r="S670" s="73"/>
      <c r="T670" s="73"/>
    </row>
    <row r="671" spans="1:20" ht="27" x14ac:dyDescent="0.25">
      <c r="A671" s="385"/>
      <c r="B671" s="381"/>
      <c r="C671" s="381"/>
      <c r="D671" s="381"/>
      <c r="E671" s="381"/>
      <c r="F671" s="381"/>
      <c r="G671" s="8" t="s">
        <v>718</v>
      </c>
      <c r="H671" s="46" t="s">
        <v>14</v>
      </c>
      <c r="I671" s="59">
        <v>1</v>
      </c>
      <c r="J671" s="46" t="s">
        <v>20</v>
      </c>
      <c r="K671" s="9">
        <v>1</v>
      </c>
      <c r="L671" s="9"/>
      <c r="M671" s="9"/>
      <c r="N671" s="9"/>
      <c r="O671" s="151" t="s">
        <v>690</v>
      </c>
      <c r="P671" s="73"/>
      <c r="Q671" s="1"/>
      <c r="R671" s="73"/>
      <c r="S671" s="73"/>
      <c r="T671" s="73"/>
    </row>
    <row r="672" spans="1:20" ht="27" x14ac:dyDescent="0.25">
      <c r="A672" s="385">
        <v>6</v>
      </c>
      <c r="B672" s="381" t="s">
        <v>620</v>
      </c>
      <c r="C672" s="381">
        <v>27</v>
      </c>
      <c r="D672" s="381" t="s">
        <v>621</v>
      </c>
      <c r="E672" s="381" t="s">
        <v>719</v>
      </c>
      <c r="F672" s="389" t="s">
        <v>1390</v>
      </c>
      <c r="G672" s="8" t="s">
        <v>720</v>
      </c>
      <c r="H672" s="46" t="s">
        <v>14</v>
      </c>
      <c r="I672" s="59">
        <v>4500</v>
      </c>
      <c r="J672" s="46" t="s">
        <v>20</v>
      </c>
      <c r="K672" s="40">
        <v>500</v>
      </c>
      <c r="L672" s="40">
        <v>1500</v>
      </c>
      <c r="M672" s="40">
        <v>1500</v>
      </c>
      <c r="N672" s="40">
        <v>1000</v>
      </c>
      <c r="O672" s="151" t="s">
        <v>690</v>
      </c>
      <c r="P672" s="73"/>
      <c r="Q672" s="1"/>
      <c r="R672" s="73"/>
      <c r="S672" s="73"/>
      <c r="T672" s="73"/>
    </row>
    <row r="673" spans="1:20" ht="27" x14ac:dyDescent="0.25">
      <c r="A673" s="385"/>
      <c r="B673" s="381"/>
      <c r="C673" s="381"/>
      <c r="D673" s="381"/>
      <c r="E673" s="381"/>
      <c r="F673" s="389"/>
      <c r="G673" s="8" t="s">
        <v>721</v>
      </c>
      <c r="H673" s="46" t="s">
        <v>14</v>
      </c>
      <c r="I673" s="59">
        <v>200</v>
      </c>
      <c r="J673" s="46" t="s">
        <v>20</v>
      </c>
      <c r="K673" s="40">
        <v>5</v>
      </c>
      <c r="L673" s="40">
        <v>75</v>
      </c>
      <c r="M673" s="40">
        <v>75</v>
      </c>
      <c r="N673" s="9">
        <v>45</v>
      </c>
      <c r="O673" s="151" t="s">
        <v>690</v>
      </c>
      <c r="P673" s="73"/>
      <c r="Q673" s="1"/>
      <c r="R673" s="73"/>
      <c r="S673" s="73"/>
      <c r="T673" s="73"/>
    </row>
    <row r="674" spans="1:20" ht="27" x14ac:dyDescent="0.25">
      <c r="A674" s="385"/>
      <c r="B674" s="381"/>
      <c r="C674" s="381"/>
      <c r="D674" s="381"/>
      <c r="E674" s="381"/>
      <c r="F674" s="389"/>
      <c r="G674" s="8" t="s">
        <v>722</v>
      </c>
      <c r="H674" s="46" t="s">
        <v>14</v>
      </c>
      <c r="I674" s="59">
        <v>15</v>
      </c>
      <c r="J674" s="46" t="s">
        <v>20</v>
      </c>
      <c r="K674" s="9"/>
      <c r="L674" s="9">
        <v>5</v>
      </c>
      <c r="M674" s="9">
        <v>5</v>
      </c>
      <c r="N674" s="9">
        <v>5</v>
      </c>
      <c r="O674" s="151" t="s">
        <v>690</v>
      </c>
      <c r="P674" s="73" t="s">
        <v>723</v>
      </c>
      <c r="Q674" s="1"/>
      <c r="R674" s="73"/>
      <c r="S674" s="73"/>
      <c r="T674" s="73"/>
    </row>
    <row r="675" spans="1:20" ht="67.5" hidden="1" customHeight="1" x14ac:dyDescent="0.25">
      <c r="A675" s="385">
        <v>6</v>
      </c>
      <c r="B675" s="381" t="s">
        <v>620</v>
      </c>
      <c r="C675" s="385">
        <v>27</v>
      </c>
      <c r="D675" s="381" t="s">
        <v>621</v>
      </c>
      <c r="E675" s="386" t="s">
        <v>724</v>
      </c>
      <c r="F675" s="388" t="s">
        <v>725</v>
      </c>
      <c r="G675" s="8" t="s">
        <v>726</v>
      </c>
      <c r="H675" s="46" t="s">
        <v>14</v>
      </c>
      <c r="I675" s="59">
        <v>1</v>
      </c>
      <c r="J675" s="46" t="s">
        <v>20</v>
      </c>
      <c r="K675" s="6">
        <v>0.2</v>
      </c>
      <c r="L675" s="6">
        <v>0.4</v>
      </c>
      <c r="M675" s="6">
        <v>0.2</v>
      </c>
      <c r="N675" s="6">
        <v>0.2</v>
      </c>
      <c r="O675" s="151" t="s">
        <v>727</v>
      </c>
      <c r="P675" s="225" t="s">
        <v>1391</v>
      </c>
      <c r="Q675" s="324">
        <v>713921298</v>
      </c>
      <c r="R675" s="73"/>
      <c r="S675" s="73"/>
      <c r="T675" s="73"/>
    </row>
    <row r="676" spans="1:20" ht="27" hidden="1" x14ac:dyDescent="0.25">
      <c r="A676" s="385"/>
      <c r="B676" s="381"/>
      <c r="C676" s="385"/>
      <c r="D676" s="381"/>
      <c r="E676" s="386"/>
      <c r="F676" s="388"/>
      <c r="G676" s="8" t="s">
        <v>726</v>
      </c>
      <c r="H676" s="46" t="s">
        <v>14</v>
      </c>
      <c r="I676" s="59">
        <v>1</v>
      </c>
      <c r="J676" s="46" t="s">
        <v>20</v>
      </c>
      <c r="K676" s="6">
        <v>0.2</v>
      </c>
      <c r="L676" s="6">
        <v>0.4</v>
      </c>
      <c r="M676" s="6">
        <v>0.2</v>
      </c>
      <c r="N676" s="6">
        <v>0.2</v>
      </c>
      <c r="O676" s="151" t="s">
        <v>727</v>
      </c>
      <c r="P676" s="4" t="s">
        <v>1392</v>
      </c>
      <c r="Q676" s="325">
        <v>0</v>
      </c>
      <c r="R676" s="73"/>
      <c r="S676" s="73"/>
      <c r="T676" s="73"/>
    </row>
    <row r="677" spans="1:20" ht="27" hidden="1" x14ac:dyDescent="0.25">
      <c r="A677" s="385"/>
      <c r="B677" s="381"/>
      <c r="C677" s="385"/>
      <c r="D677" s="381"/>
      <c r="E677" s="386"/>
      <c r="F677" s="388"/>
      <c r="G677" s="8" t="s">
        <v>726</v>
      </c>
      <c r="H677" s="46" t="s">
        <v>14</v>
      </c>
      <c r="I677" s="59">
        <v>1</v>
      </c>
      <c r="J677" s="46" t="s">
        <v>20</v>
      </c>
      <c r="K677" s="6">
        <v>0.2</v>
      </c>
      <c r="L677" s="6">
        <v>0.4</v>
      </c>
      <c r="M677" s="6">
        <v>0.2</v>
      </c>
      <c r="N677" s="6">
        <v>0.2</v>
      </c>
      <c r="O677" s="151" t="s">
        <v>727</v>
      </c>
      <c r="P677" s="4" t="s">
        <v>1393</v>
      </c>
      <c r="Q677" s="324">
        <v>587801681</v>
      </c>
      <c r="R677" s="73"/>
      <c r="S677" s="73"/>
      <c r="T677" s="73"/>
    </row>
    <row r="678" spans="1:20" ht="27" hidden="1" x14ac:dyDescent="0.25">
      <c r="A678" s="385"/>
      <c r="B678" s="381"/>
      <c r="C678" s="385"/>
      <c r="D678" s="381"/>
      <c r="E678" s="386"/>
      <c r="F678" s="388"/>
      <c r="G678" s="8" t="s">
        <v>726</v>
      </c>
      <c r="H678" s="46" t="s">
        <v>14</v>
      </c>
      <c r="I678" s="59">
        <v>1</v>
      </c>
      <c r="J678" s="46" t="s">
        <v>20</v>
      </c>
      <c r="K678" s="6">
        <v>0.2</v>
      </c>
      <c r="L678" s="6">
        <v>0.4</v>
      </c>
      <c r="M678" s="6">
        <v>0.2</v>
      </c>
      <c r="N678" s="6">
        <v>0.2</v>
      </c>
      <c r="O678" s="151" t="s">
        <v>727</v>
      </c>
      <c r="P678" s="4" t="s">
        <v>1394</v>
      </c>
      <c r="Q678" s="326">
        <v>95000000</v>
      </c>
      <c r="R678" s="73"/>
      <c r="S678" s="73"/>
      <c r="T678" s="73"/>
    </row>
    <row r="679" spans="1:20" ht="33.75" hidden="1" x14ac:dyDescent="0.25">
      <c r="A679" s="385"/>
      <c r="B679" s="381"/>
      <c r="C679" s="385"/>
      <c r="D679" s="381"/>
      <c r="E679" s="386"/>
      <c r="F679" s="388"/>
      <c r="G679" s="8" t="s">
        <v>726</v>
      </c>
      <c r="H679" s="46" t="s">
        <v>14</v>
      </c>
      <c r="I679" s="59">
        <v>1</v>
      </c>
      <c r="J679" s="46" t="s">
        <v>20</v>
      </c>
      <c r="K679" s="6">
        <v>0.2</v>
      </c>
      <c r="L679" s="6">
        <v>0.4</v>
      </c>
      <c r="M679" s="6">
        <v>0.2</v>
      </c>
      <c r="N679" s="6">
        <v>0.2</v>
      </c>
      <c r="O679" s="151" t="s">
        <v>727</v>
      </c>
      <c r="P679" s="4" t="s">
        <v>1395</v>
      </c>
      <c r="Q679" s="324">
        <v>100000000</v>
      </c>
      <c r="R679" s="73"/>
      <c r="S679" s="73"/>
      <c r="T679" s="73"/>
    </row>
    <row r="680" spans="1:20" ht="27" hidden="1" x14ac:dyDescent="0.25">
      <c r="A680" s="385"/>
      <c r="B680" s="381"/>
      <c r="C680" s="385"/>
      <c r="D680" s="381"/>
      <c r="E680" s="386"/>
      <c r="F680" s="388"/>
      <c r="G680" s="8" t="s">
        <v>726</v>
      </c>
      <c r="H680" s="46" t="s">
        <v>14</v>
      </c>
      <c r="I680" s="59">
        <v>1</v>
      </c>
      <c r="J680" s="46" t="s">
        <v>20</v>
      </c>
      <c r="K680" s="6">
        <v>0.2</v>
      </c>
      <c r="L680" s="6">
        <v>0.4</v>
      </c>
      <c r="M680" s="6">
        <v>0.2</v>
      </c>
      <c r="N680" s="6">
        <v>0.2</v>
      </c>
      <c r="O680" s="151" t="s">
        <v>727</v>
      </c>
      <c r="P680" s="225" t="s">
        <v>1396</v>
      </c>
      <c r="Q680" s="327">
        <v>0</v>
      </c>
      <c r="R680" s="73"/>
      <c r="S680" s="73"/>
      <c r="T680" s="73"/>
    </row>
    <row r="681" spans="1:20" ht="27" hidden="1" x14ac:dyDescent="0.25">
      <c r="A681" s="385"/>
      <c r="B681" s="381"/>
      <c r="C681" s="385"/>
      <c r="D681" s="381"/>
      <c r="E681" s="386"/>
      <c r="F681" s="388"/>
      <c r="G681" s="8" t="s">
        <v>726</v>
      </c>
      <c r="H681" s="46" t="s">
        <v>14</v>
      </c>
      <c r="I681" s="59">
        <v>1</v>
      </c>
      <c r="J681" s="46" t="s">
        <v>20</v>
      </c>
      <c r="K681" s="6">
        <v>0.2</v>
      </c>
      <c r="L681" s="6">
        <v>0.4</v>
      </c>
      <c r="M681" s="6">
        <v>0.2</v>
      </c>
      <c r="N681" s="6">
        <v>0.2</v>
      </c>
      <c r="O681" s="151" t="s">
        <v>727</v>
      </c>
      <c r="P681" s="4" t="s">
        <v>1397</v>
      </c>
      <c r="Q681" s="324">
        <v>1003277021</v>
      </c>
      <c r="R681" s="73"/>
      <c r="S681" s="73"/>
      <c r="T681" s="73"/>
    </row>
    <row r="682" spans="1:20" ht="27" hidden="1" x14ac:dyDescent="0.25">
      <c r="A682" s="385"/>
      <c r="B682" s="381"/>
      <c r="C682" s="385"/>
      <c r="D682" s="381"/>
      <c r="E682" s="386"/>
      <c r="F682" s="388"/>
      <c r="G682" s="8" t="s">
        <v>726</v>
      </c>
      <c r="H682" s="46" t="s">
        <v>14</v>
      </c>
      <c r="I682" s="59">
        <v>1</v>
      </c>
      <c r="J682" s="46" t="s">
        <v>20</v>
      </c>
      <c r="K682" s="6">
        <v>0.2</v>
      </c>
      <c r="L682" s="6">
        <v>0.4</v>
      </c>
      <c r="M682" s="6">
        <v>0.2</v>
      </c>
      <c r="N682" s="6">
        <v>0.2</v>
      </c>
      <c r="O682" s="151" t="s">
        <v>727</v>
      </c>
      <c r="P682" s="4" t="s">
        <v>1398</v>
      </c>
      <c r="Q682" s="324"/>
      <c r="R682" s="73"/>
      <c r="S682" s="73"/>
      <c r="T682" s="73"/>
    </row>
    <row r="683" spans="1:20" ht="27" hidden="1" x14ac:dyDescent="0.25">
      <c r="A683" s="385"/>
      <c r="B683" s="381"/>
      <c r="C683" s="385"/>
      <c r="D683" s="381"/>
      <c r="E683" s="386"/>
      <c r="F683" s="388"/>
      <c r="G683" s="8" t="s">
        <v>726</v>
      </c>
      <c r="H683" s="46" t="s">
        <v>14</v>
      </c>
      <c r="I683" s="59">
        <v>1</v>
      </c>
      <c r="J683" s="46" t="s">
        <v>20</v>
      </c>
      <c r="K683" s="6">
        <v>0.2</v>
      </c>
      <c r="L683" s="6">
        <v>0.4</v>
      </c>
      <c r="M683" s="6">
        <v>0.2</v>
      </c>
      <c r="N683" s="6">
        <v>0.2</v>
      </c>
      <c r="O683" s="151" t="s">
        <v>727</v>
      </c>
      <c r="P683" s="4" t="s">
        <v>1399</v>
      </c>
      <c r="Q683" s="324"/>
      <c r="R683" s="73"/>
      <c r="S683" s="73"/>
      <c r="T683" s="73"/>
    </row>
    <row r="684" spans="1:20" ht="27" hidden="1" x14ac:dyDescent="0.25">
      <c r="A684" s="385"/>
      <c r="B684" s="381"/>
      <c r="C684" s="385"/>
      <c r="D684" s="381"/>
      <c r="E684" s="386"/>
      <c r="F684" s="388"/>
      <c r="G684" s="8" t="s">
        <v>726</v>
      </c>
      <c r="H684" s="46" t="s">
        <v>14</v>
      </c>
      <c r="I684" s="59">
        <v>1</v>
      </c>
      <c r="J684" s="46" t="s">
        <v>20</v>
      </c>
      <c r="K684" s="6">
        <v>0.2</v>
      </c>
      <c r="L684" s="6">
        <v>0.4</v>
      </c>
      <c r="M684" s="6">
        <v>0.2</v>
      </c>
      <c r="N684" s="6">
        <v>0.2</v>
      </c>
      <c r="O684" s="151" t="s">
        <v>727</v>
      </c>
      <c r="P684" s="225" t="s">
        <v>1400</v>
      </c>
      <c r="Q684" s="324"/>
      <c r="R684" s="73"/>
      <c r="S684" s="73"/>
      <c r="T684" s="73"/>
    </row>
    <row r="685" spans="1:20" ht="27" hidden="1" x14ac:dyDescent="0.25">
      <c r="A685" s="385"/>
      <c r="B685" s="381"/>
      <c r="C685" s="385"/>
      <c r="D685" s="381"/>
      <c r="E685" s="386"/>
      <c r="F685" s="388"/>
      <c r="G685" s="8" t="s">
        <v>726</v>
      </c>
      <c r="H685" s="46" t="s">
        <v>14</v>
      </c>
      <c r="I685" s="59">
        <v>1</v>
      </c>
      <c r="J685" s="46" t="s">
        <v>20</v>
      </c>
      <c r="K685" s="6">
        <v>0.2</v>
      </c>
      <c r="L685" s="6">
        <v>0.4</v>
      </c>
      <c r="M685" s="6">
        <v>0.2</v>
      </c>
      <c r="N685" s="6">
        <v>0.2</v>
      </c>
      <c r="O685" s="151" t="s">
        <v>727</v>
      </c>
      <c r="P685" s="174" t="s">
        <v>1401</v>
      </c>
      <c r="Q685" s="324"/>
      <c r="R685" s="73"/>
      <c r="S685" s="73"/>
      <c r="T685" s="73"/>
    </row>
    <row r="686" spans="1:20" ht="27" hidden="1" x14ac:dyDescent="0.25">
      <c r="A686" s="385"/>
      <c r="B686" s="381"/>
      <c r="C686" s="385"/>
      <c r="D686" s="381"/>
      <c r="E686" s="386"/>
      <c r="F686" s="388"/>
      <c r="G686" s="8" t="s">
        <v>726</v>
      </c>
      <c r="H686" s="46" t="s">
        <v>14</v>
      </c>
      <c r="I686" s="59">
        <v>1</v>
      </c>
      <c r="J686" s="46" t="s">
        <v>20</v>
      </c>
      <c r="K686" s="6">
        <v>0.2</v>
      </c>
      <c r="L686" s="6">
        <v>0.4</v>
      </c>
      <c r="M686" s="6">
        <v>0.2</v>
      </c>
      <c r="N686" s="6">
        <v>0.2</v>
      </c>
      <c r="O686" s="151" t="s">
        <v>727</v>
      </c>
      <c r="P686" s="4" t="s">
        <v>1402</v>
      </c>
      <c r="Q686" s="324"/>
      <c r="R686" s="73"/>
      <c r="S686" s="73"/>
      <c r="T686" s="73"/>
    </row>
    <row r="687" spans="1:20" ht="27" hidden="1" x14ac:dyDescent="0.25">
      <c r="A687" s="385"/>
      <c r="B687" s="381"/>
      <c r="C687" s="385"/>
      <c r="D687" s="381"/>
      <c r="E687" s="386"/>
      <c r="F687" s="388"/>
      <c r="G687" s="8" t="s">
        <v>726</v>
      </c>
      <c r="H687" s="46" t="s">
        <v>14</v>
      </c>
      <c r="I687" s="59">
        <v>1</v>
      </c>
      <c r="J687" s="46" t="s">
        <v>20</v>
      </c>
      <c r="K687" s="6">
        <v>0.2</v>
      </c>
      <c r="L687" s="6">
        <v>0.4</v>
      </c>
      <c r="M687" s="6">
        <v>0.2</v>
      </c>
      <c r="N687" s="6">
        <v>0.2</v>
      </c>
      <c r="O687" s="151" t="s">
        <v>727</v>
      </c>
      <c r="P687" s="4" t="s">
        <v>1403</v>
      </c>
      <c r="Q687" s="324"/>
      <c r="R687" s="73"/>
      <c r="S687" s="73"/>
      <c r="T687" s="73"/>
    </row>
    <row r="688" spans="1:20" ht="67.5" hidden="1" customHeight="1" x14ac:dyDescent="0.25">
      <c r="A688" s="385">
        <v>6</v>
      </c>
      <c r="B688" s="381" t="s">
        <v>620</v>
      </c>
      <c r="C688" s="385">
        <v>27</v>
      </c>
      <c r="D688" s="381" t="s">
        <v>621</v>
      </c>
      <c r="E688" s="386" t="s">
        <v>724</v>
      </c>
      <c r="F688" s="388" t="s">
        <v>728</v>
      </c>
      <c r="G688" s="8" t="s">
        <v>729</v>
      </c>
      <c r="H688" s="46" t="s">
        <v>14</v>
      </c>
      <c r="I688" s="59">
        <v>1</v>
      </c>
      <c r="J688" s="46" t="s">
        <v>20</v>
      </c>
      <c r="K688" s="6">
        <v>0.2</v>
      </c>
      <c r="L688" s="6">
        <v>0.4</v>
      </c>
      <c r="M688" s="6">
        <v>0.2</v>
      </c>
      <c r="N688" s="6">
        <v>0.2</v>
      </c>
      <c r="O688" s="151" t="s">
        <v>727</v>
      </c>
      <c r="P688" s="4" t="s">
        <v>1404</v>
      </c>
      <c r="Q688" s="283">
        <v>30000000</v>
      </c>
      <c r="R688" s="96">
        <v>0</v>
      </c>
      <c r="S688" s="96">
        <v>0</v>
      </c>
      <c r="T688" s="96">
        <v>0</v>
      </c>
    </row>
    <row r="689" spans="1:20" ht="27" hidden="1" x14ac:dyDescent="0.25">
      <c r="A689" s="385"/>
      <c r="B689" s="381"/>
      <c r="C689" s="385"/>
      <c r="D689" s="381"/>
      <c r="E689" s="386"/>
      <c r="F689" s="388"/>
      <c r="G689" s="8" t="s">
        <v>729</v>
      </c>
      <c r="H689" s="46" t="s">
        <v>14</v>
      </c>
      <c r="I689" s="59">
        <v>1</v>
      </c>
      <c r="J689" s="46" t="s">
        <v>20</v>
      </c>
      <c r="K689" s="6">
        <v>0.2</v>
      </c>
      <c r="L689" s="6">
        <v>0.4</v>
      </c>
      <c r="M689" s="6">
        <v>0.2</v>
      </c>
      <c r="N689" s="6">
        <v>0.2</v>
      </c>
      <c r="O689" s="151" t="s">
        <v>727</v>
      </c>
      <c r="P689" s="4" t="s">
        <v>1405</v>
      </c>
      <c r="Q689" s="328">
        <v>31000000</v>
      </c>
      <c r="R689" s="73"/>
      <c r="S689" s="73"/>
      <c r="T689" s="73"/>
    </row>
    <row r="690" spans="1:20" ht="27" hidden="1" x14ac:dyDescent="0.25">
      <c r="A690" s="385"/>
      <c r="B690" s="381"/>
      <c r="C690" s="385"/>
      <c r="D690" s="381"/>
      <c r="E690" s="386"/>
      <c r="F690" s="388"/>
      <c r="G690" s="8" t="s">
        <v>729</v>
      </c>
      <c r="H690" s="46" t="s">
        <v>14</v>
      </c>
      <c r="I690" s="59">
        <v>1</v>
      </c>
      <c r="J690" s="46" t="s">
        <v>20</v>
      </c>
      <c r="K690" s="6">
        <v>0.2</v>
      </c>
      <c r="L690" s="6">
        <v>0.4</v>
      </c>
      <c r="M690" s="6">
        <v>0.2</v>
      </c>
      <c r="N690" s="6">
        <v>0.2</v>
      </c>
      <c r="O690" s="151" t="s">
        <v>727</v>
      </c>
      <c r="P690" s="174" t="s">
        <v>1406</v>
      </c>
      <c r="Q690" s="283">
        <v>0</v>
      </c>
      <c r="R690" s="73"/>
      <c r="S690" s="73"/>
      <c r="T690" s="73"/>
    </row>
    <row r="691" spans="1:20" ht="27" hidden="1" x14ac:dyDescent="0.25">
      <c r="A691" s="385"/>
      <c r="B691" s="381"/>
      <c r="C691" s="385"/>
      <c r="D691" s="381"/>
      <c r="E691" s="386"/>
      <c r="F691" s="388"/>
      <c r="G691" s="8" t="s">
        <v>729</v>
      </c>
      <c r="H691" s="46" t="s">
        <v>14</v>
      </c>
      <c r="I691" s="59">
        <v>1</v>
      </c>
      <c r="J691" s="46" t="s">
        <v>20</v>
      </c>
      <c r="K691" s="6">
        <v>0.2</v>
      </c>
      <c r="L691" s="6">
        <v>0.4</v>
      </c>
      <c r="M691" s="6">
        <v>0.2</v>
      </c>
      <c r="N691" s="6">
        <v>0.2</v>
      </c>
      <c r="O691" s="151" t="s">
        <v>727</v>
      </c>
      <c r="P691" s="174" t="s">
        <v>1407</v>
      </c>
      <c r="Q691" s="283">
        <v>72000000</v>
      </c>
      <c r="R691" s="73"/>
      <c r="S691" s="73"/>
      <c r="T691" s="73"/>
    </row>
    <row r="692" spans="1:20" ht="27" hidden="1" x14ac:dyDescent="0.25">
      <c r="A692" s="385"/>
      <c r="B692" s="381"/>
      <c r="C692" s="385"/>
      <c r="D692" s="381"/>
      <c r="E692" s="386"/>
      <c r="F692" s="388"/>
      <c r="G692" s="8" t="s">
        <v>729</v>
      </c>
      <c r="H692" s="46" t="s">
        <v>14</v>
      </c>
      <c r="I692" s="59">
        <v>1</v>
      </c>
      <c r="J692" s="46" t="s">
        <v>20</v>
      </c>
      <c r="K692" s="6">
        <v>0.2</v>
      </c>
      <c r="L692" s="6">
        <v>0.4</v>
      </c>
      <c r="M692" s="6">
        <v>0.2</v>
      </c>
      <c r="N692" s="6">
        <v>0.2</v>
      </c>
      <c r="O692" s="151" t="s">
        <v>727</v>
      </c>
      <c r="P692" s="4" t="s">
        <v>1408</v>
      </c>
      <c r="Q692" s="283"/>
      <c r="R692" s="73"/>
      <c r="S692" s="73"/>
      <c r="T692" s="73"/>
    </row>
    <row r="693" spans="1:20" ht="27" hidden="1" x14ac:dyDescent="0.25">
      <c r="A693" s="385"/>
      <c r="B693" s="381"/>
      <c r="C693" s="385"/>
      <c r="D693" s="381"/>
      <c r="E693" s="386"/>
      <c r="F693" s="388"/>
      <c r="G693" s="8" t="s">
        <v>729</v>
      </c>
      <c r="H693" s="46" t="s">
        <v>14</v>
      </c>
      <c r="I693" s="59">
        <v>1</v>
      </c>
      <c r="J693" s="46" t="s">
        <v>20</v>
      </c>
      <c r="K693" s="6">
        <v>0.2</v>
      </c>
      <c r="L693" s="6">
        <v>0.4</v>
      </c>
      <c r="M693" s="6">
        <v>0.2</v>
      </c>
      <c r="N693" s="6">
        <v>0.2</v>
      </c>
      <c r="O693" s="151" t="s">
        <v>727</v>
      </c>
      <c r="P693" s="4" t="s">
        <v>1409</v>
      </c>
      <c r="Q693" s="283"/>
      <c r="R693" s="73"/>
      <c r="S693" s="73"/>
      <c r="T693" s="73"/>
    </row>
    <row r="694" spans="1:20" ht="27" hidden="1" x14ac:dyDescent="0.25">
      <c r="A694" s="385"/>
      <c r="B694" s="381"/>
      <c r="C694" s="385"/>
      <c r="D694" s="381"/>
      <c r="E694" s="386"/>
      <c r="F694" s="388"/>
      <c r="G694" s="8" t="s">
        <v>729</v>
      </c>
      <c r="H694" s="46" t="s">
        <v>14</v>
      </c>
      <c r="I694" s="59">
        <v>1</v>
      </c>
      <c r="J694" s="46" t="s">
        <v>20</v>
      </c>
      <c r="K694" s="6">
        <v>0.2</v>
      </c>
      <c r="L694" s="6">
        <v>0.4</v>
      </c>
      <c r="M694" s="6">
        <v>0.2</v>
      </c>
      <c r="N694" s="6">
        <v>0.2</v>
      </c>
      <c r="O694" s="151" t="s">
        <v>727</v>
      </c>
      <c r="P694" s="4" t="s">
        <v>1410</v>
      </c>
      <c r="Q694" s="283"/>
      <c r="R694" s="73"/>
      <c r="S694" s="73"/>
      <c r="T694" s="73"/>
    </row>
    <row r="695" spans="1:20" ht="27" hidden="1" x14ac:dyDescent="0.25">
      <c r="A695" s="385"/>
      <c r="B695" s="381"/>
      <c r="C695" s="385"/>
      <c r="D695" s="381"/>
      <c r="E695" s="386"/>
      <c r="F695" s="388"/>
      <c r="G695" s="8" t="s">
        <v>729</v>
      </c>
      <c r="H695" s="46" t="s">
        <v>14</v>
      </c>
      <c r="I695" s="59">
        <v>1</v>
      </c>
      <c r="J695" s="46" t="s">
        <v>20</v>
      </c>
      <c r="K695" s="6">
        <v>0.2</v>
      </c>
      <c r="L695" s="6">
        <v>0.4</v>
      </c>
      <c r="M695" s="6">
        <v>0.2</v>
      </c>
      <c r="N695" s="6">
        <v>0.2</v>
      </c>
      <c r="O695" s="151" t="s">
        <v>727</v>
      </c>
      <c r="P695" s="4" t="s">
        <v>1411</v>
      </c>
      <c r="Q695" s="283"/>
      <c r="R695" s="73"/>
      <c r="S695" s="73"/>
      <c r="T695" s="73"/>
    </row>
    <row r="696" spans="1:20" ht="27" hidden="1" x14ac:dyDescent="0.25">
      <c r="A696" s="385"/>
      <c r="B696" s="381"/>
      <c r="C696" s="385"/>
      <c r="D696" s="381"/>
      <c r="E696" s="386"/>
      <c r="F696" s="388"/>
      <c r="G696" s="8" t="s">
        <v>729</v>
      </c>
      <c r="H696" s="46" t="s">
        <v>14</v>
      </c>
      <c r="I696" s="59">
        <v>1</v>
      </c>
      <c r="J696" s="46" t="s">
        <v>20</v>
      </c>
      <c r="K696" s="6">
        <v>0.2</v>
      </c>
      <c r="L696" s="6">
        <v>0.4</v>
      </c>
      <c r="M696" s="6">
        <v>0.2</v>
      </c>
      <c r="N696" s="6">
        <v>0.2</v>
      </c>
      <c r="O696" s="151" t="s">
        <v>727</v>
      </c>
      <c r="P696" s="4" t="s">
        <v>1412</v>
      </c>
      <c r="Q696" s="283">
        <v>0</v>
      </c>
      <c r="R696" s="73"/>
      <c r="S696" s="73"/>
      <c r="T696" s="73"/>
    </row>
    <row r="697" spans="1:20" ht="25.5" hidden="1" x14ac:dyDescent="0.25">
      <c r="A697" s="385"/>
      <c r="B697" s="381"/>
      <c r="C697" s="385"/>
      <c r="D697" s="381"/>
      <c r="E697" s="386"/>
      <c r="F697" s="388"/>
      <c r="G697" s="8" t="s">
        <v>730</v>
      </c>
      <c r="H697" s="46" t="s">
        <v>14</v>
      </c>
      <c r="I697" s="59">
        <v>1</v>
      </c>
      <c r="J697" s="46" t="s">
        <v>15</v>
      </c>
      <c r="K697" s="6">
        <v>1</v>
      </c>
      <c r="L697" s="6">
        <v>1</v>
      </c>
      <c r="M697" s="6">
        <v>1</v>
      </c>
      <c r="N697" s="6">
        <v>1</v>
      </c>
      <c r="O697" s="151" t="s">
        <v>727</v>
      </c>
      <c r="P697" s="4" t="s">
        <v>1413</v>
      </c>
      <c r="Q697" s="283">
        <v>50000000</v>
      </c>
      <c r="R697" s="73"/>
      <c r="S697" s="73"/>
      <c r="T697" s="73"/>
    </row>
    <row r="698" spans="1:20" ht="25.5" hidden="1" x14ac:dyDescent="0.25">
      <c r="A698" s="385"/>
      <c r="B698" s="381"/>
      <c r="C698" s="385"/>
      <c r="D698" s="381"/>
      <c r="E698" s="386"/>
      <c r="F698" s="388"/>
      <c r="G698" s="8" t="s">
        <v>730</v>
      </c>
      <c r="H698" s="46" t="s">
        <v>14</v>
      </c>
      <c r="I698" s="59">
        <v>1</v>
      </c>
      <c r="J698" s="46" t="s">
        <v>15</v>
      </c>
      <c r="K698" s="6">
        <v>1</v>
      </c>
      <c r="L698" s="6">
        <v>1</v>
      </c>
      <c r="M698" s="6">
        <v>1</v>
      </c>
      <c r="N698" s="6">
        <v>1</v>
      </c>
      <c r="O698" s="151" t="s">
        <v>727</v>
      </c>
      <c r="P698" s="4" t="s">
        <v>1414</v>
      </c>
      <c r="Q698" s="283">
        <v>50000000</v>
      </c>
      <c r="R698" s="73"/>
      <c r="S698" s="73"/>
      <c r="T698" s="73"/>
    </row>
    <row r="699" spans="1:20" ht="25.5" hidden="1" x14ac:dyDescent="0.25">
      <c r="A699" s="385"/>
      <c r="B699" s="381"/>
      <c r="C699" s="385"/>
      <c r="D699" s="381"/>
      <c r="E699" s="386"/>
      <c r="F699" s="388"/>
      <c r="G699" s="8" t="s">
        <v>730</v>
      </c>
      <c r="H699" s="46" t="s">
        <v>14</v>
      </c>
      <c r="I699" s="59">
        <v>1</v>
      </c>
      <c r="J699" s="46" t="s">
        <v>15</v>
      </c>
      <c r="K699" s="6">
        <v>1</v>
      </c>
      <c r="L699" s="6">
        <v>1</v>
      </c>
      <c r="M699" s="6">
        <v>1</v>
      </c>
      <c r="N699" s="6">
        <v>1</v>
      </c>
      <c r="O699" s="151" t="s">
        <v>727</v>
      </c>
      <c r="P699" s="4" t="s">
        <v>1415</v>
      </c>
      <c r="Q699" s="283"/>
      <c r="R699" s="73"/>
      <c r="S699" s="73"/>
      <c r="T699" s="73"/>
    </row>
    <row r="700" spans="1:20" ht="25.5" hidden="1" x14ac:dyDescent="0.25">
      <c r="A700" s="385"/>
      <c r="B700" s="381"/>
      <c r="C700" s="385"/>
      <c r="D700" s="381"/>
      <c r="E700" s="386"/>
      <c r="F700" s="388"/>
      <c r="G700" s="8" t="s">
        <v>730</v>
      </c>
      <c r="H700" s="46" t="s">
        <v>14</v>
      </c>
      <c r="I700" s="59">
        <v>1</v>
      </c>
      <c r="J700" s="46" t="s">
        <v>15</v>
      </c>
      <c r="K700" s="6">
        <v>1</v>
      </c>
      <c r="L700" s="6">
        <v>1</v>
      </c>
      <c r="M700" s="6">
        <v>1</v>
      </c>
      <c r="N700" s="6">
        <v>1</v>
      </c>
      <c r="O700" s="151" t="s">
        <v>727</v>
      </c>
      <c r="P700" s="174" t="s">
        <v>1416</v>
      </c>
      <c r="Q700" s="285"/>
      <c r="R700" s="73"/>
      <c r="S700" s="73"/>
      <c r="T700" s="73"/>
    </row>
    <row r="701" spans="1:20" ht="25.5" hidden="1" x14ac:dyDescent="0.25">
      <c r="A701" s="385"/>
      <c r="B701" s="381"/>
      <c r="C701" s="385"/>
      <c r="D701" s="381"/>
      <c r="E701" s="386"/>
      <c r="F701" s="388"/>
      <c r="G701" s="8" t="s">
        <v>730</v>
      </c>
      <c r="H701" s="46" t="s">
        <v>14</v>
      </c>
      <c r="I701" s="59">
        <v>1</v>
      </c>
      <c r="J701" s="46" t="s">
        <v>15</v>
      </c>
      <c r="K701" s="6">
        <v>1</v>
      </c>
      <c r="L701" s="6">
        <v>1</v>
      </c>
      <c r="M701" s="6">
        <v>1</v>
      </c>
      <c r="N701" s="6">
        <v>1</v>
      </c>
      <c r="O701" s="151" t="s">
        <v>727</v>
      </c>
      <c r="P701" s="4" t="s">
        <v>1417</v>
      </c>
      <c r="Q701" s="283"/>
      <c r="R701" s="73"/>
      <c r="S701" s="73"/>
      <c r="T701" s="73"/>
    </row>
    <row r="702" spans="1:20" ht="25.5" hidden="1" x14ac:dyDescent="0.25">
      <c r="A702" s="385"/>
      <c r="B702" s="381"/>
      <c r="C702" s="385"/>
      <c r="D702" s="381"/>
      <c r="E702" s="386"/>
      <c r="F702" s="388"/>
      <c r="G702" s="8" t="s">
        <v>730</v>
      </c>
      <c r="H702" s="46" t="s">
        <v>14</v>
      </c>
      <c r="I702" s="59">
        <v>1</v>
      </c>
      <c r="J702" s="46" t="s">
        <v>15</v>
      </c>
      <c r="K702" s="6">
        <v>1</v>
      </c>
      <c r="L702" s="6">
        <v>1</v>
      </c>
      <c r="M702" s="6">
        <v>1</v>
      </c>
      <c r="N702" s="6">
        <v>1</v>
      </c>
      <c r="O702" s="151" t="s">
        <v>727</v>
      </c>
      <c r="P702" s="4" t="s">
        <v>1418</v>
      </c>
      <c r="Q702" s="221">
        <v>0</v>
      </c>
      <c r="R702" s="73"/>
      <c r="S702" s="73"/>
      <c r="T702" s="73"/>
    </row>
    <row r="703" spans="1:20" ht="66" hidden="1" customHeight="1" x14ac:dyDescent="0.25">
      <c r="A703" s="385">
        <v>6</v>
      </c>
      <c r="B703" s="381" t="s">
        <v>620</v>
      </c>
      <c r="C703" s="385">
        <v>27</v>
      </c>
      <c r="D703" s="381" t="s">
        <v>621</v>
      </c>
      <c r="E703" s="386" t="s">
        <v>731</v>
      </c>
      <c r="F703" s="388" t="s">
        <v>732</v>
      </c>
      <c r="G703" s="5" t="s">
        <v>733</v>
      </c>
      <c r="H703" s="58" t="s">
        <v>14</v>
      </c>
      <c r="I703" s="59">
        <v>4</v>
      </c>
      <c r="J703" s="58" t="s">
        <v>20</v>
      </c>
      <c r="K703" s="9">
        <v>1</v>
      </c>
      <c r="L703" s="9">
        <v>1</v>
      </c>
      <c r="M703" s="9">
        <v>1</v>
      </c>
      <c r="N703" s="9">
        <v>1</v>
      </c>
      <c r="O703" s="66" t="s">
        <v>727</v>
      </c>
      <c r="P703" s="4" t="s">
        <v>1419</v>
      </c>
      <c r="Q703" s="1">
        <v>10</v>
      </c>
      <c r="R703" s="73">
        <v>0</v>
      </c>
      <c r="S703" s="73">
        <v>0</v>
      </c>
      <c r="T703" s="73">
        <v>0</v>
      </c>
    </row>
    <row r="704" spans="1:20" ht="45" hidden="1" x14ac:dyDescent="0.25">
      <c r="A704" s="385"/>
      <c r="B704" s="381"/>
      <c r="C704" s="385"/>
      <c r="D704" s="381"/>
      <c r="E704" s="386"/>
      <c r="F704" s="388"/>
      <c r="G704" s="5" t="s">
        <v>733</v>
      </c>
      <c r="H704" s="58" t="s">
        <v>14</v>
      </c>
      <c r="I704" s="59">
        <v>4</v>
      </c>
      <c r="J704" s="58" t="s">
        <v>20</v>
      </c>
      <c r="K704" s="9">
        <v>1</v>
      </c>
      <c r="L704" s="9">
        <v>1</v>
      </c>
      <c r="M704" s="9">
        <v>1</v>
      </c>
      <c r="N704" s="9">
        <v>1</v>
      </c>
      <c r="O704" s="66" t="s">
        <v>727</v>
      </c>
      <c r="P704" s="4" t="s">
        <v>1420</v>
      </c>
      <c r="Q704" s="1">
        <v>10</v>
      </c>
      <c r="R704" s="73"/>
      <c r="S704" s="73"/>
      <c r="T704" s="73"/>
    </row>
    <row r="705" spans="1:20" ht="38.25" hidden="1" x14ac:dyDescent="0.25">
      <c r="A705" s="385"/>
      <c r="B705" s="381"/>
      <c r="C705" s="385"/>
      <c r="D705" s="381"/>
      <c r="E705" s="386"/>
      <c r="F705" s="388"/>
      <c r="G705" s="5" t="s">
        <v>733</v>
      </c>
      <c r="H705" s="58" t="s">
        <v>14</v>
      </c>
      <c r="I705" s="59">
        <v>4</v>
      </c>
      <c r="J705" s="58" t="s">
        <v>20</v>
      </c>
      <c r="K705" s="9">
        <v>1</v>
      </c>
      <c r="L705" s="9">
        <v>1</v>
      </c>
      <c r="M705" s="9">
        <v>1</v>
      </c>
      <c r="N705" s="9">
        <v>1</v>
      </c>
      <c r="O705" s="66" t="s">
        <v>727</v>
      </c>
      <c r="P705" s="4" t="s">
        <v>1421</v>
      </c>
      <c r="Q705" s="1">
        <v>10</v>
      </c>
      <c r="R705" s="73"/>
      <c r="S705" s="73"/>
      <c r="T705" s="73"/>
    </row>
    <row r="706" spans="1:20" ht="38.25" hidden="1" x14ac:dyDescent="0.25">
      <c r="A706" s="385"/>
      <c r="B706" s="381"/>
      <c r="C706" s="385"/>
      <c r="D706" s="381"/>
      <c r="E706" s="386"/>
      <c r="F706" s="388"/>
      <c r="G706" s="5" t="s">
        <v>733</v>
      </c>
      <c r="H706" s="58" t="s">
        <v>14</v>
      </c>
      <c r="I706" s="59">
        <v>4</v>
      </c>
      <c r="J706" s="58" t="s">
        <v>20</v>
      </c>
      <c r="K706" s="9">
        <v>1</v>
      </c>
      <c r="L706" s="9">
        <v>1</v>
      </c>
      <c r="M706" s="9">
        <v>1</v>
      </c>
      <c r="N706" s="9">
        <v>1</v>
      </c>
      <c r="O706" s="66" t="s">
        <v>727</v>
      </c>
      <c r="P706" s="4" t="s">
        <v>1422</v>
      </c>
      <c r="Q706" s="1">
        <v>3</v>
      </c>
      <c r="R706" s="73"/>
      <c r="S706" s="73"/>
      <c r="T706" s="73"/>
    </row>
    <row r="707" spans="1:20" ht="38.25" hidden="1" x14ac:dyDescent="0.25">
      <c r="A707" s="385"/>
      <c r="B707" s="381"/>
      <c r="C707" s="385"/>
      <c r="D707" s="381"/>
      <c r="E707" s="386"/>
      <c r="F707" s="388"/>
      <c r="G707" s="5" t="s">
        <v>733</v>
      </c>
      <c r="H707" s="58" t="s">
        <v>14</v>
      </c>
      <c r="I707" s="59">
        <v>4</v>
      </c>
      <c r="J707" s="58" t="s">
        <v>20</v>
      </c>
      <c r="K707" s="9">
        <v>1</v>
      </c>
      <c r="L707" s="9">
        <v>1</v>
      </c>
      <c r="M707" s="9">
        <v>1</v>
      </c>
      <c r="N707" s="9">
        <v>1</v>
      </c>
      <c r="O707" s="66" t="s">
        <v>727</v>
      </c>
      <c r="P707" s="4" t="s">
        <v>1423</v>
      </c>
      <c r="Q707" s="1">
        <v>15</v>
      </c>
      <c r="R707" s="73"/>
      <c r="S707" s="73"/>
      <c r="T707" s="73"/>
    </row>
    <row r="708" spans="1:20" ht="38.25" hidden="1" x14ac:dyDescent="0.25">
      <c r="A708" s="385"/>
      <c r="B708" s="381"/>
      <c r="C708" s="385"/>
      <c r="D708" s="381"/>
      <c r="E708" s="386"/>
      <c r="F708" s="388"/>
      <c r="G708" s="5" t="s">
        <v>733</v>
      </c>
      <c r="H708" s="58" t="s">
        <v>14</v>
      </c>
      <c r="I708" s="59">
        <v>4</v>
      </c>
      <c r="J708" s="58" t="s">
        <v>20</v>
      </c>
      <c r="K708" s="9">
        <v>1</v>
      </c>
      <c r="L708" s="9">
        <v>1</v>
      </c>
      <c r="M708" s="9">
        <v>1</v>
      </c>
      <c r="N708" s="9">
        <v>1</v>
      </c>
      <c r="O708" s="66" t="s">
        <v>727</v>
      </c>
      <c r="P708" s="4" t="s">
        <v>1424</v>
      </c>
      <c r="Q708" s="1">
        <v>2</v>
      </c>
      <c r="R708" s="73"/>
      <c r="S708" s="73"/>
      <c r="T708" s="73"/>
    </row>
    <row r="709" spans="1:20" ht="78.75" hidden="1" x14ac:dyDescent="0.25">
      <c r="A709" s="16">
        <v>6</v>
      </c>
      <c r="B709" s="16" t="s">
        <v>620</v>
      </c>
      <c r="C709" s="16">
        <v>27</v>
      </c>
      <c r="D709" s="16" t="s">
        <v>621</v>
      </c>
      <c r="E709" s="16" t="s">
        <v>734</v>
      </c>
      <c r="F709" s="16" t="s">
        <v>735</v>
      </c>
      <c r="G709" s="5" t="s">
        <v>736</v>
      </c>
      <c r="H709" s="58" t="s">
        <v>23</v>
      </c>
      <c r="I709" s="59">
        <v>80</v>
      </c>
      <c r="J709" s="58" t="s">
        <v>20</v>
      </c>
      <c r="K709" s="14">
        <v>20</v>
      </c>
      <c r="L709" s="14">
        <v>20</v>
      </c>
      <c r="M709" s="14">
        <v>20</v>
      </c>
      <c r="N709" s="14">
        <v>20</v>
      </c>
      <c r="O709" s="66" t="s">
        <v>658</v>
      </c>
      <c r="P709" s="4" t="s">
        <v>1425</v>
      </c>
      <c r="Q709" s="322">
        <v>598000000</v>
      </c>
      <c r="R709" s="4" t="s">
        <v>1368</v>
      </c>
      <c r="S709" s="174" t="s">
        <v>1426</v>
      </c>
      <c r="T709" s="271">
        <v>1316198250</v>
      </c>
    </row>
    <row r="710" spans="1:20" ht="36.950000000000003" hidden="1" customHeight="1" x14ac:dyDescent="0.25">
      <c r="A710" s="385">
        <v>6</v>
      </c>
      <c r="B710" s="381" t="s">
        <v>620</v>
      </c>
      <c r="C710" s="385">
        <v>27</v>
      </c>
      <c r="D710" s="381" t="s">
        <v>621</v>
      </c>
      <c r="E710" s="386" t="s">
        <v>737</v>
      </c>
      <c r="F710" s="387" t="s">
        <v>738</v>
      </c>
      <c r="G710" s="8" t="s">
        <v>739</v>
      </c>
      <c r="H710" s="46" t="s">
        <v>14</v>
      </c>
      <c r="I710" s="59">
        <v>1000</v>
      </c>
      <c r="J710" s="46" t="s">
        <v>20</v>
      </c>
      <c r="K710" s="9">
        <v>100</v>
      </c>
      <c r="L710" s="9">
        <v>300</v>
      </c>
      <c r="M710" s="9">
        <v>300</v>
      </c>
      <c r="N710" s="9">
        <v>300</v>
      </c>
      <c r="O710" s="151" t="s">
        <v>198</v>
      </c>
      <c r="P710" s="117" t="s">
        <v>1427</v>
      </c>
      <c r="Q710" s="255">
        <v>50000000</v>
      </c>
      <c r="R710" s="329"/>
      <c r="S710" s="329"/>
      <c r="T710" s="329"/>
    </row>
    <row r="711" spans="1:20" ht="38.25" hidden="1" x14ac:dyDescent="0.25">
      <c r="A711" s="385"/>
      <c r="B711" s="381"/>
      <c r="C711" s="385"/>
      <c r="D711" s="381"/>
      <c r="E711" s="386"/>
      <c r="F711" s="387"/>
      <c r="G711" s="8" t="s">
        <v>740</v>
      </c>
      <c r="H711" s="46" t="s">
        <v>14</v>
      </c>
      <c r="I711" s="59">
        <v>200</v>
      </c>
      <c r="J711" s="46" t="s">
        <v>20</v>
      </c>
      <c r="K711" s="9">
        <v>50</v>
      </c>
      <c r="L711" s="9">
        <v>50</v>
      </c>
      <c r="M711" s="9">
        <v>50</v>
      </c>
      <c r="N711" s="9">
        <v>50</v>
      </c>
      <c r="O711" s="151" t="s">
        <v>198</v>
      </c>
      <c r="P711" s="330" t="s">
        <v>1428</v>
      </c>
      <c r="Q711" s="255">
        <f>375000000-92000000</f>
        <v>283000000</v>
      </c>
      <c r="R711" s="329"/>
      <c r="S711" s="329"/>
      <c r="T711" s="329"/>
    </row>
    <row r="712" spans="1:20" ht="27" hidden="1" x14ac:dyDescent="0.25">
      <c r="A712" s="385"/>
      <c r="B712" s="381"/>
      <c r="C712" s="385"/>
      <c r="D712" s="381"/>
      <c r="E712" s="386"/>
      <c r="F712" s="387"/>
      <c r="G712" s="8" t="s">
        <v>741</v>
      </c>
      <c r="H712" s="46" t="s">
        <v>14</v>
      </c>
      <c r="I712" s="59">
        <v>2000</v>
      </c>
      <c r="J712" s="46" t="s">
        <v>20</v>
      </c>
      <c r="K712" s="9">
        <v>200</v>
      </c>
      <c r="L712" s="9">
        <v>600</v>
      </c>
      <c r="M712" s="9">
        <v>600</v>
      </c>
      <c r="N712" s="9">
        <v>600</v>
      </c>
      <c r="O712" s="151" t="s">
        <v>198</v>
      </c>
      <c r="P712" s="330" t="s">
        <v>1429</v>
      </c>
      <c r="Q712" s="255">
        <v>0</v>
      </c>
      <c r="R712" s="329"/>
      <c r="S712" s="329"/>
      <c r="T712" s="329"/>
    </row>
    <row r="713" spans="1:20" ht="27" hidden="1" x14ac:dyDescent="0.25">
      <c r="A713" s="385"/>
      <c r="B713" s="381"/>
      <c r="C713" s="385"/>
      <c r="D713" s="381"/>
      <c r="E713" s="386"/>
      <c r="F713" s="387"/>
      <c r="G713" s="8" t="s">
        <v>741</v>
      </c>
      <c r="H713" s="46" t="s">
        <v>14</v>
      </c>
      <c r="I713" s="59">
        <v>2000</v>
      </c>
      <c r="J713" s="46" t="s">
        <v>20</v>
      </c>
      <c r="K713" s="9">
        <v>200</v>
      </c>
      <c r="L713" s="9">
        <v>600</v>
      </c>
      <c r="M713" s="9">
        <v>600</v>
      </c>
      <c r="N713" s="9">
        <v>600</v>
      </c>
      <c r="O713" s="151" t="s">
        <v>198</v>
      </c>
      <c r="P713" s="330" t="s">
        <v>1430</v>
      </c>
      <c r="Q713" s="255"/>
      <c r="R713" s="329"/>
      <c r="S713" s="329"/>
      <c r="T713" s="329"/>
    </row>
    <row r="714" spans="1:20" ht="38.25" hidden="1" x14ac:dyDescent="0.25">
      <c r="A714" s="385"/>
      <c r="B714" s="381"/>
      <c r="C714" s="385"/>
      <c r="D714" s="381"/>
      <c r="E714" s="386"/>
      <c r="F714" s="387"/>
      <c r="G714" s="8" t="s">
        <v>742</v>
      </c>
      <c r="H714" s="46" t="s">
        <v>23</v>
      </c>
      <c r="I714" s="59">
        <v>100</v>
      </c>
      <c r="J714" s="46" t="s">
        <v>20</v>
      </c>
      <c r="K714" s="9">
        <v>10</v>
      </c>
      <c r="L714" s="9">
        <v>30</v>
      </c>
      <c r="M714" s="9">
        <v>30</v>
      </c>
      <c r="N714" s="9">
        <v>30</v>
      </c>
      <c r="O714" s="151" t="s">
        <v>198</v>
      </c>
      <c r="P714" s="117" t="s">
        <v>1431</v>
      </c>
      <c r="Q714" s="255">
        <v>0</v>
      </c>
      <c r="R714" s="329"/>
      <c r="S714" s="329"/>
      <c r="T714" s="329"/>
    </row>
    <row r="715" spans="1:20" ht="27" hidden="1" x14ac:dyDescent="0.25">
      <c r="A715" s="381">
        <v>6</v>
      </c>
      <c r="B715" s="381" t="s">
        <v>620</v>
      </c>
      <c r="C715" s="381">
        <v>27</v>
      </c>
      <c r="D715" s="381" t="s">
        <v>621</v>
      </c>
      <c r="E715" s="381" t="s">
        <v>737</v>
      </c>
      <c r="F715" s="381" t="s">
        <v>743</v>
      </c>
      <c r="G715" s="8" t="s">
        <v>744</v>
      </c>
      <c r="H715" s="46" t="s">
        <v>23</v>
      </c>
      <c r="I715" s="59">
        <v>100</v>
      </c>
      <c r="J715" s="46" t="s">
        <v>20</v>
      </c>
      <c r="K715" s="9">
        <v>50</v>
      </c>
      <c r="L715" s="9">
        <v>25</v>
      </c>
      <c r="M715" s="9">
        <v>25</v>
      </c>
      <c r="N715" s="9"/>
      <c r="O715" s="151" t="s">
        <v>302</v>
      </c>
      <c r="P715" s="73"/>
      <c r="Q715" s="1"/>
      <c r="R715" s="73"/>
      <c r="S715" s="73"/>
      <c r="T715" s="73"/>
    </row>
    <row r="716" spans="1:20" ht="27" hidden="1" x14ac:dyDescent="0.25">
      <c r="A716" s="381"/>
      <c r="B716" s="381"/>
      <c r="C716" s="381"/>
      <c r="D716" s="381"/>
      <c r="E716" s="381"/>
      <c r="F716" s="381"/>
      <c r="G716" s="8" t="s">
        <v>745</v>
      </c>
      <c r="H716" s="46" t="s">
        <v>23</v>
      </c>
      <c r="I716" s="59">
        <v>100</v>
      </c>
      <c r="J716" s="46" t="s">
        <v>20</v>
      </c>
      <c r="K716" s="9">
        <v>50</v>
      </c>
      <c r="L716" s="9">
        <v>25</v>
      </c>
      <c r="M716" s="9">
        <v>25</v>
      </c>
      <c r="N716" s="9"/>
      <c r="O716" s="151" t="s">
        <v>302</v>
      </c>
      <c r="P716" s="73"/>
      <c r="Q716" s="1"/>
      <c r="R716" s="73"/>
      <c r="S716" s="73"/>
      <c r="T716" s="73"/>
    </row>
    <row r="717" spans="1:20" ht="27" hidden="1" x14ac:dyDescent="0.25">
      <c r="A717" s="381"/>
      <c r="B717" s="381"/>
      <c r="C717" s="381"/>
      <c r="D717" s="381"/>
      <c r="E717" s="381"/>
      <c r="F717" s="381"/>
      <c r="G717" s="8" t="s">
        <v>746</v>
      </c>
      <c r="H717" s="46" t="s">
        <v>14</v>
      </c>
      <c r="I717" s="59">
        <v>1</v>
      </c>
      <c r="J717" s="46" t="s">
        <v>20</v>
      </c>
      <c r="K717" s="9">
        <v>1</v>
      </c>
      <c r="L717" s="9"/>
      <c r="M717" s="9"/>
      <c r="N717" s="9"/>
      <c r="O717" s="151" t="s">
        <v>302</v>
      </c>
      <c r="P717" s="73"/>
      <c r="Q717" s="1"/>
      <c r="R717" s="73"/>
      <c r="S717" s="73"/>
      <c r="T717" s="73"/>
    </row>
    <row r="718" spans="1:20" ht="38.25" hidden="1" x14ac:dyDescent="0.25">
      <c r="A718" s="381">
        <v>6</v>
      </c>
      <c r="B718" s="381" t="s">
        <v>620</v>
      </c>
      <c r="C718" s="381">
        <v>28</v>
      </c>
      <c r="D718" s="381" t="s">
        <v>747</v>
      </c>
      <c r="E718" s="381" t="s">
        <v>748</v>
      </c>
      <c r="F718" s="381" t="s">
        <v>749</v>
      </c>
      <c r="G718" s="8" t="s">
        <v>750</v>
      </c>
      <c r="H718" s="46" t="s">
        <v>14</v>
      </c>
      <c r="I718" s="59">
        <v>1</v>
      </c>
      <c r="J718" s="46" t="s">
        <v>20</v>
      </c>
      <c r="K718" s="331">
        <v>0.1</v>
      </c>
      <c r="L718" s="331">
        <v>0.3</v>
      </c>
      <c r="M718" s="331">
        <v>0.3</v>
      </c>
      <c r="N718" s="331">
        <v>0.3</v>
      </c>
      <c r="O718" s="151" t="s">
        <v>751</v>
      </c>
      <c r="P718" s="4" t="s">
        <v>1432</v>
      </c>
      <c r="Q718" s="233">
        <v>1620000</v>
      </c>
      <c r="R718" s="382">
        <v>0</v>
      </c>
      <c r="S718" s="382">
        <v>0</v>
      </c>
      <c r="T718" s="382">
        <v>0</v>
      </c>
    </row>
    <row r="719" spans="1:20" ht="23.25" hidden="1" customHeight="1" x14ac:dyDescent="0.25">
      <c r="A719" s="381"/>
      <c r="B719" s="381"/>
      <c r="C719" s="381"/>
      <c r="D719" s="381"/>
      <c r="E719" s="381"/>
      <c r="F719" s="381"/>
      <c r="G719" s="8" t="s">
        <v>750</v>
      </c>
      <c r="H719" s="46" t="s">
        <v>14</v>
      </c>
      <c r="I719" s="59">
        <v>1</v>
      </c>
      <c r="J719" s="46" t="s">
        <v>20</v>
      </c>
      <c r="K719" s="331">
        <v>0.1</v>
      </c>
      <c r="L719" s="331">
        <v>0.3</v>
      </c>
      <c r="M719" s="331">
        <v>0.3</v>
      </c>
      <c r="N719" s="331">
        <v>0.3</v>
      </c>
      <c r="O719" s="151" t="s">
        <v>751</v>
      </c>
      <c r="P719" s="4" t="s">
        <v>1433</v>
      </c>
      <c r="Q719" s="221">
        <v>3780000</v>
      </c>
      <c r="R719" s="382"/>
      <c r="S719" s="382"/>
      <c r="T719" s="382"/>
    </row>
    <row r="720" spans="1:20" ht="25.5" hidden="1" x14ac:dyDescent="0.3">
      <c r="A720" s="381"/>
      <c r="B720" s="381"/>
      <c r="C720" s="381"/>
      <c r="D720" s="381"/>
      <c r="E720" s="381"/>
      <c r="F720" s="381"/>
      <c r="G720" s="8" t="s">
        <v>752</v>
      </c>
      <c r="H720" s="46" t="s">
        <v>14</v>
      </c>
      <c r="I720" s="59">
        <v>1</v>
      </c>
      <c r="J720" s="332">
        <v>1</v>
      </c>
      <c r="K720" s="83"/>
      <c r="L720" s="331"/>
      <c r="M720" s="331"/>
      <c r="N720" s="331"/>
      <c r="O720" s="151" t="s">
        <v>751</v>
      </c>
      <c r="P720" s="225" t="s">
        <v>1434</v>
      </c>
      <c r="Q720" s="333">
        <v>1</v>
      </c>
      <c r="R720" s="382"/>
      <c r="S720" s="382"/>
      <c r="T720" s="382"/>
    </row>
    <row r="721" spans="1:20" ht="27" hidden="1" x14ac:dyDescent="0.25">
      <c r="A721" s="381"/>
      <c r="B721" s="381"/>
      <c r="C721" s="381"/>
      <c r="D721" s="381"/>
      <c r="E721" s="381"/>
      <c r="F721" s="381"/>
      <c r="G721" s="8" t="s">
        <v>1435</v>
      </c>
      <c r="H721" s="46" t="s">
        <v>14</v>
      </c>
      <c r="I721" s="59">
        <v>1</v>
      </c>
      <c r="J721" s="46" t="s">
        <v>20</v>
      </c>
      <c r="K721" s="331"/>
      <c r="L721" s="331">
        <v>0.34</v>
      </c>
      <c r="M721" s="331">
        <v>0.33</v>
      </c>
      <c r="N721" s="331">
        <v>0.33</v>
      </c>
      <c r="O721" s="151" t="s">
        <v>751</v>
      </c>
      <c r="P721" s="225" t="s">
        <v>1436</v>
      </c>
      <c r="Q721" s="333">
        <v>53599999</v>
      </c>
      <c r="R721" s="382"/>
      <c r="S721" s="382"/>
      <c r="T721" s="382"/>
    </row>
    <row r="722" spans="1:20" ht="19.5" hidden="1" customHeight="1" x14ac:dyDescent="0.25">
      <c r="A722" s="381"/>
      <c r="B722" s="381"/>
      <c r="C722" s="381"/>
      <c r="D722" s="381"/>
      <c r="E722" s="381"/>
      <c r="F722" s="381"/>
      <c r="G722" s="8" t="s">
        <v>1435</v>
      </c>
      <c r="H722" s="46" t="s">
        <v>14</v>
      </c>
      <c r="I722" s="59">
        <v>1</v>
      </c>
      <c r="J722" s="46" t="s">
        <v>20</v>
      </c>
      <c r="K722" s="331"/>
      <c r="L722" s="331">
        <v>0.34</v>
      </c>
      <c r="M722" s="331">
        <v>0.33</v>
      </c>
      <c r="N722" s="331">
        <v>0.33</v>
      </c>
      <c r="O722" s="151" t="s">
        <v>751</v>
      </c>
      <c r="P722" s="225" t="s">
        <v>1437</v>
      </c>
      <c r="Q722" s="333">
        <v>72896000</v>
      </c>
      <c r="R722" s="382"/>
      <c r="S722" s="382"/>
      <c r="T722" s="382"/>
    </row>
    <row r="723" spans="1:20" ht="38.25" hidden="1" x14ac:dyDescent="0.25">
      <c r="A723" s="381"/>
      <c r="B723" s="381"/>
      <c r="C723" s="381"/>
      <c r="D723" s="381"/>
      <c r="E723" s="381"/>
      <c r="F723" s="381"/>
      <c r="G723" s="8" t="s">
        <v>753</v>
      </c>
      <c r="H723" s="46" t="s">
        <v>14</v>
      </c>
      <c r="I723" s="59">
        <v>1</v>
      </c>
      <c r="J723" s="46" t="s">
        <v>20</v>
      </c>
      <c r="K723" s="331">
        <v>0.1</v>
      </c>
      <c r="L723" s="331">
        <v>0.3</v>
      </c>
      <c r="M723" s="331">
        <v>0.3</v>
      </c>
      <c r="N723" s="331">
        <v>0.3</v>
      </c>
      <c r="O723" s="151" t="s">
        <v>751</v>
      </c>
      <c r="P723" s="225" t="s">
        <v>1438</v>
      </c>
      <c r="Q723" s="334"/>
      <c r="R723" s="382"/>
      <c r="S723" s="382"/>
      <c r="T723" s="382"/>
    </row>
    <row r="724" spans="1:20" ht="16.5" hidden="1" customHeight="1" x14ac:dyDescent="0.25">
      <c r="A724" s="381"/>
      <c r="B724" s="381"/>
      <c r="C724" s="381"/>
      <c r="D724" s="381"/>
      <c r="E724" s="381"/>
      <c r="F724" s="381"/>
      <c r="G724" s="8" t="s">
        <v>753</v>
      </c>
      <c r="H724" s="46" t="s">
        <v>14</v>
      </c>
      <c r="I724" s="59">
        <v>1</v>
      </c>
      <c r="J724" s="46" t="s">
        <v>20</v>
      </c>
      <c r="K724" s="331">
        <v>0.1</v>
      </c>
      <c r="L724" s="331">
        <v>0.3</v>
      </c>
      <c r="M724" s="331">
        <v>0.3</v>
      </c>
      <c r="N724" s="331">
        <v>0.3</v>
      </c>
      <c r="O724" s="151" t="s">
        <v>751</v>
      </c>
      <c r="P724" s="335" t="s">
        <v>1439</v>
      </c>
      <c r="Q724" s="333"/>
      <c r="R724" s="382"/>
      <c r="S724" s="382"/>
      <c r="T724" s="382"/>
    </row>
    <row r="725" spans="1:20" ht="34.5" hidden="1" customHeight="1" x14ac:dyDescent="0.25">
      <c r="A725" s="381"/>
      <c r="B725" s="381"/>
      <c r="C725" s="381"/>
      <c r="D725" s="381"/>
      <c r="E725" s="381"/>
      <c r="F725" s="381"/>
      <c r="G725" s="8" t="s">
        <v>753</v>
      </c>
      <c r="H725" s="46" t="s">
        <v>14</v>
      </c>
      <c r="I725" s="59">
        <v>1</v>
      </c>
      <c r="J725" s="46" t="s">
        <v>20</v>
      </c>
      <c r="K725" s="331">
        <v>0.1</v>
      </c>
      <c r="L725" s="331">
        <v>0.3</v>
      </c>
      <c r="M725" s="331">
        <v>0.3</v>
      </c>
      <c r="N725" s="331">
        <v>0.3</v>
      </c>
      <c r="O725" s="151" t="s">
        <v>751</v>
      </c>
      <c r="P725" s="225" t="s">
        <v>1440</v>
      </c>
      <c r="Q725" s="336">
        <v>302841000</v>
      </c>
      <c r="R725" s="382"/>
      <c r="S725" s="382"/>
      <c r="T725" s="382"/>
    </row>
    <row r="726" spans="1:20" ht="27" hidden="1" x14ac:dyDescent="0.25">
      <c r="A726" s="381"/>
      <c r="B726" s="381"/>
      <c r="C726" s="381"/>
      <c r="D726" s="381"/>
      <c r="E726" s="381"/>
      <c r="F726" s="381"/>
      <c r="G726" s="8" t="s">
        <v>754</v>
      </c>
      <c r="H726" s="46" t="s">
        <v>14</v>
      </c>
      <c r="I726" s="59">
        <v>1</v>
      </c>
      <c r="J726" s="46" t="s">
        <v>20</v>
      </c>
      <c r="K726" s="331">
        <v>0.2</v>
      </c>
      <c r="L726" s="331">
        <v>0.3</v>
      </c>
      <c r="M726" s="331">
        <v>0.25</v>
      </c>
      <c r="N726" s="331">
        <v>0.25</v>
      </c>
      <c r="O726" s="151" t="s">
        <v>751</v>
      </c>
      <c r="P726" s="225" t="s">
        <v>1441</v>
      </c>
      <c r="Q726" s="333">
        <v>57262999</v>
      </c>
      <c r="R726" s="382"/>
      <c r="S726" s="382"/>
      <c r="T726" s="382"/>
    </row>
    <row r="727" spans="1:20" ht="15.75" hidden="1" customHeight="1" x14ac:dyDescent="0.25">
      <c r="A727" s="381"/>
      <c r="B727" s="381"/>
      <c r="C727" s="381"/>
      <c r="D727" s="381"/>
      <c r="E727" s="381"/>
      <c r="F727" s="381"/>
      <c r="G727" s="8" t="s">
        <v>754</v>
      </c>
      <c r="H727" s="46" t="s">
        <v>14</v>
      </c>
      <c r="I727" s="59">
        <v>1</v>
      </c>
      <c r="J727" s="46" t="s">
        <v>20</v>
      </c>
      <c r="K727" s="331">
        <v>0.2</v>
      </c>
      <c r="L727" s="331">
        <v>0.3</v>
      </c>
      <c r="M727" s="331">
        <v>0.25</v>
      </c>
      <c r="N727" s="331">
        <v>0.25</v>
      </c>
      <c r="O727" s="151" t="s">
        <v>751</v>
      </c>
      <c r="P727" s="225" t="s">
        <v>1442</v>
      </c>
      <c r="Q727" s="221"/>
      <c r="R727" s="382"/>
      <c r="S727" s="382"/>
      <c r="T727" s="382"/>
    </row>
    <row r="728" spans="1:20" ht="26.25" hidden="1" customHeight="1" x14ac:dyDescent="0.25">
      <c r="A728" s="381"/>
      <c r="B728" s="381"/>
      <c r="C728" s="381"/>
      <c r="D728" s="381"/>
      <c r="E728" s="381"/>
      <c r="F728" s="381"/>
      <c r="G728" s="8" t="s">
        <v>754</v>
      </c>
      <c r="H728" s="46" t="s">
        <v>14</v>
      </c>
      <c r="I728" s="59">
        <v>1</v>
      </c>
      <c r="J728" s="46" t="s">
        <v>20</v>
      </c>
      <c r="K728" s="331">
        <v>0.2</v>
      </c>
      <c r="L728" s="331">
        <v>0.3</v>
      </c>
      <c r="M728" s="331">
        <v>0.25</v>
      </c>
      <c r="N728" s="331">
        <v>0.25</v>
      </c>
      <c r="O728" s="151" t="s">
        <v>751</v>
      </c>
      <c r="P728" s="225" t="s">
        <v>1443</v>
      </c>
      <c r="Q728" s="221">
        <v>1</v>
      </c>
      <c r="R728" s="382"/>
      <c r="S728" s="382"/>
      <c r="T728" s="382"/>
    </row>
    <row r="729" spans="1:20" ht="27" hidden="1" x14ac:dyDescent="0.25">
      <c r="A729" s="381"/>
      <c r="B729" s="381"/>
      <c r="C729" s="381"/>
      <c r="D729" s="381"/>
      <c r="E729" s="381"/>
      <c r="F729" s="381"/>
      <c r="G729" s="8" t="s">
        <v>755</v>
      </c>
      <c r="H729" s="46" t="s">
        <v>14</v>
      </c>
      <c r="I729" s="59">
        <v>1</v>
      </c>
      <c r="J729" s="46" t="s">
        <v>20</v>
      </c>
      <c r="K729" s="331">
        <v>0.2</v>
      </c>
      <c r="L729" s="331">
        <v>0.3</v>
      </c>
      <c r="M729" s="331">
        <v>0.25</v>
      </c>
      <c r="N729" s="331">
        <v>0.25</v>
      </c>
      <c r="O729" s="151" t="s">
        <v>751</v>
      </c>
      <c r="P729" s="225" t="s">
        <v>1444</v>
      </c>
      <c r="Q729" s="221">
        <v>24400000</v>
      </c>
      <c r="R729" s="382"/>
      <c r="S729" s="382"/>
      <c r="T729" s="382"/>
    </row>
    <row r="730" spans="1:20" ht="21.75" hidden="1" customHeight="1" x14ac:dyDescent="0.25">
      <c r="A730" s="381"/>
      <c r="B730" s="381"/>
      <c r="C730" s="381"/>
      <c r="D730" s="381"/>
      <c r="E730" s="381"/>
      <c r="F730" s="381"/>
      <c r="G730" s="8" t="s">
        <v>755</v>
      </c>
      <c r="H730" s="46" t="s">
        <v>14</v>
      </c>
      <c r="I730" s="59">
        <v>1</v>
      </c>
      <c r="J730" s="46" t="s">
        <v>20</v>
      </c>
      <c r="K730" s="331">
        <v>0.2</v>
      </c>
      <c r="L730" s="331">
        <v>0.3</v>
      </c>
      <c r="M730" s="331">
        <v>0.25</v>
      </c>
      <c r="N730" s="331">
        <v>0.25</v>
      </c>
      <c r="O730" s="151" t="s">
        <v>751</v>
      </c>
      <c r="P730" s="225" t="s">
        <v>1445</v>
      </c>
      <c r="Q730" s="221"/>
      <c r="R730" s="382"/>
      <c r="S730" s="382"/>
      <c r="T730" s="382"/>
    </row>
    <row r="731" spans="1:20" ht="13.5" hidden="1" customHeight="1" x14ac:dyDescent="0.25">
      <c r="A731" s="381"/>
      <c r="B731" s="381"/>
      <c r="C731" s="381"/>
      <c r="D731" s="381"/>
      <c r="E731" s="381"/>
      <c r="F731" s="381"/>
      <c r="G731" s="8" t="s">
        <v>755</v>
      </c>
      <c r="H731" s="46" t="s">
        <v>14</v>
      </c>
      <c r="I731" s="59">
        <v>1</v>
      </c>
      <c r="J731" s="46" t="s">
        <v>20</v>
      </c>
      <c r="K731" s="331">
        <v>0.2</v>
      </c>
      <c r="L731" s="331">
        <v>0.3</v>
      </c>
      <c r="M731" s="331">
        <v>0.25</v>
      </c>
      <c r="N731" s="331">
        <v>0.25</v>
      </c>
      <c r="O731" s="151" t="s">
        <v>751</v>
      </c>
      <c r="P731" s="225" t="s">
        <v>1446</v>
      </c>
      <c r="Q731" s="221"/>
      <c r="R731" s="382"/>
      <c r="S731" s="382"/>
      <c r="T731" s="382"/>
    </row>
    <row r="732" spans="1:20" ht="24.75" hidden="1" customHeight="1" x14ac:dyDescent="0.25">
      <c r="A732" s="381"/>
      <c r="B732" s="381"/>
      <c r="C732" s="381"/>
      <c r="D732" s="381"/>
      <c r="E732" s="381"/>
      <c r="F732" s="381"/>
      <c r="G732" s="8" t="s">
        <v>755</v>
      </c>
      <c r="H732" s="46" t="s">
        <v>14</v>
      </c>
      <c r="I732" s="59">
        <v>1</v>
      </c>
      <c r="J732" s="46" t="s">
        <v>20</v>
      </c>
      <c r="K732" s="331">
        <v>0.2</v>
      </c>
      <c r="L732" s="331">
        <v>0.3</v>
      </c>
      <c r="M732" s="331">
        <v>0.25</v>
      </c>
      <c r="N732" s="331">
        <v>0.25</v>
      </c>
      <c r="O732" s="151" t="s">
        <v>751</v>
      </c>
      <c r="P732" s="225" t="s">
        <v>1440</v>
      </c>
      <c r="Q732" s="226"/>
      <c r="R732" s="382"/>
      <c r="S732" s="382"/>
      <c r="T732" s="382"/>
    </row>
    <row r="733" spans="1:20" ht="38.25" hidden="1" x14ac:dyDescent="0.25">
      <c r="A733" s="381"/>
      <c r="B733" s="381"/>
      <c r="C733" s="381"/>
      <c r="D733" s="381"/>
      <c r="E733" s="381"/>
      <c r="F733" s="381"/>
      <c r="G733" s="8" t="s">
        <v>756</v>
      </c>
      <c r="H733" s="46" t="s">
        <v>14</v>
      </c>
      <c r="I733" s="59">
        <v>1</v>
      </c>
      <c r="J733" s="46" t="s">
        <v>20</v>
      </c>
      <c r="K733" s="331">
        <v>0.5</v>
      </c>
      <c r="L733" s="331">
        <v>0.5</v>
      </c>
      <c r="M733" s="331"/>
      <c r="N733" s="331"/>
      <c r="O733" s="151" t="s">
        <v>751</v>
      </c>
      <c r="P733" s="225" t="s">
        <v>1447</v>
      </c>
      <c r="Q733" s="221">
        <v>27000000</v>
      </c>
      <c r="R733" s="382"/>
      <c r="S733" s="382"/>
      <c r="T733" s="382"/>
    </row>
    <row r="734" spans="1:20" ht="27" hidden="1" x14ac:dyDescent="0.25">
      <c r="A734" s="381"/>
      <c r="B734" s="381"/>
      <c r="C734" s="381"/>
      <c r="D734" s="381"/>
      <c r="E734" s="381"/>
      <c r="F734" s="381"/>
      <c r="G734" s="8" t="s">
        <v>757</v>
      </c>
      <c r="H734" s="46" t="s">
        <v>14</v>
      </c>
      <c r="I734" s="59">
        <v>50</v>
      </c>
      <c r="J734" s="46" t="s">
        <v>20</v>
      </c>
      <c r="K734" s="40">
        <v>10</v>
      </c>
      <c r="L734" s="40">
        <v>14</v>
      </c>
      <c r="M734" s="40">
        <v>13</v>
      </c>
      <c r="N734" s="40">
        <v>13</v>
      </c>
      <c r="O734" s="151" t="s">
        <v>751</v>
      </c>
      <c r="P734" s="225" t="s">
        <v>1448</v>
      </c>
      <c r="Q734" s="221">
        <v>39600000</v>
      </c>
      <c r="R734" s="382"/>
      <c r="S734" s="382"/>
      <c r="T734" s="382"/>
    </row>
    <row r="735" spans="1:20" ht="27" hidden="1" x14ac:dyDescent="0.25">
      <c r="A735" s="381">
        <v>6</v>
      </c>
      <c r="B735" s="381" t="s">
        <v>620</v>
      </c>
      <c r="C735" s="381">
        <v>28</v>
      </c>
      <c r="D735" s="381" t="s">
        <v>747</v>
      </c>
      <c r="E735" s="381" t="s">
        <v>758</v>
      </c>
      <c r="F735" s="381" t="s">
        <v>759</v>
      </c>
      <c r="G735" s="8" t="s">
        <v>760</v>
      </c>
      <c r="H735" s="46" t="s">
        <v>14</v>
      </c>
      <c r="I735" s="59">
        <v>4</v>
      </c>
      <c r="J735" s="46" t="s">
        <v>20</v>
      </c>
      <c r="K735" s="9">
        <v>1</v>
      </c>
      <c r="L735" s="9">
        <v>1</v>
      </c>
      <c r="M735" s="9">
        <v>1</v>
      </c>
      <c r="N735" s="9">
        <v>1</v>
      </c>
      <c r="O735" s="151" t="s">
        <v>751</v>
      </c>
      <c r="P735" s="4" t="s">
        <v>1449</v>
      </c>
      <c r="Q735" s="337">
        <v>1</v>
      </c>
      <c r="R735" s="375" t="s">
        <v>1450</v>
      </c>
      <c r="S735" s="383" t="s">
        <v>1451</v>
      </c>
      <c r="T735" s="384">
        <v>150168350</v>
      </c>
    </row>
    <row r="736" spans="1:20" ht="27" hidden="1" x14ac:dyDescent="0.25">
      <c r="A736" s="381"/>
      <c r="B736" s="381"/>
      <c r="C736" s="381"/>
      <c r="D736" s="381"/>
      <c r="E736" s="381"/>
      <c r="F736" s="381"/>
      <c r="G736" s="8" t="s">
        <v>760</v>
      </c>
      <c r="H736" s="46" t="s">
        <v>14</v>
      </c>
      <c r="I736" s="59">
        <v>4</v>
      </c>
      <c r="J736" s="46" t="s">
        <v>20</v>
      </c>
      <c r="K736" s="9">
        <v>1</v>
      </c>
      <c r="L736" s="9">
        <v>1</v>
      </c>
      <c r="M736" s="9">
        <v>1</v>
      </c>
      <c r="N736" s="9">
        <v>1</v>
      </c>
      <c r="O736" s="151" t="s">
        <v>751</v>
      </c>
      <c r="P736" s="225" t="s">
        <v>1452</v>
      </c>
      <c r="Q736" s="337">
        <v>1</v>
      </c>
      <c r="R736" s="375"/>
      <c r="S736" s="383"/>
      <c r="T736" s="384"/>
    </row>
    <row r="737" spans="1:20" ht="27" hidden="1" x14ac:dyDescent="0.25">
      <c r="A737" s="381"/>
      <c r="B737" s="381"/>
      <c r="C737" s="381"/>
      <c r="D737" s="381"/>
      <c r="E737" s="381"/>
      <c r="F737" s="381"/>
      <c r="G737" s="8" t="s">
        <v>761</v>
      </c>
      <c r="H737" s="46" t="s">
        <v>23</v>
      </c>
      <c r="I737" s="59">
        <v>100</v>
      </c>
      <c r="J737" s="46" t="s">
        <v>15</v>
      </c>
      <c r="K737" s="9">
        <v>100</v>
      </c>
      <c r="L737" s="9">
        <v>100</v>
      </c>
      <c r="M737" s="9">
        <v>100</v>
      </c>
      <c r="N737" s="9">
        <v>100</v>
      </c>
      <c r="O737" s="151" t="s">
        <v>751</v>
      </c>
      <c r="P737" s="4" t="s">
        <v>1453</v>
      </c>
      <c r="Q737" s="337">
        <v>1</v>
      </c>
      <c r="R737" s="375"/>
      <c r="S737" s="383"/>
      <c r="T737" s="384"/>
    </row>
    <row r="738" spans="1:20" ht="27" hidden="1" x14ac:dyDescent="0.25">
      <c r="A738" s="381"/>
      <c r="B738" s="381"/>
      <c r="C738" s="381"/>
      <c r="D738" s="381"/>
      <c r="E738" s="381"/>
      <c r="F738" s="381"/>
      <c r="G738" s="8" t="s">
        <v>761</v>
      </c>
      <c r="H738" s="46" t="s">
        <v>23</v>
      </c>
      <c r="I738" s="59">
        <v>100</v>
      </c>
      <c r="J738" s="46" t="s">
        <v>15</v>
      </c>
      <c r="K738" s="9">
        <v>100</v>
      </c>
      <c r="L738" s="9">
        <v>100</v>
      </c>
      <c r="M738" s="9">
        <v>100</v>
      </c>
      <c r="N738" s="9">
        <v>100</v>
      </c>
      <c r="O738" s="151" t="s">
        <v>751</v>
      </c>
      <c r="P738" s="225" t="s">
        <v>1454</v>
      </c>
      <c r="Q738" s="338">
        <v>160000000</v>
      </c>
      <c r="R738" s="375"/>
      <c r="S738" s="383"/>
      <c r="T738" s="384"/>
    </row>
    <row r="739" spans="1:20" ht="38.25" hidden="1" x14ac:dyDescent="0.25">
      <c r="A739" s="381"/>
      <c r="B739" s="381"/>
      <c r="C739" s="381"/>
      <c r="D739" s="381"/>
      <c r="E739" s="381"/>
      <c r="F739" s="381"/>
      <c r="G739" s="8" t="s">
        <v>762</v>
      </c>
      <c r="H739" s="46" t="s">
        <v>14</v>
      </c>
      <c r="I739" s="59">
        <v>1</v>
      </c>
      <c r="J739" s="46" t="s">
        <v>20</v>
      </c>
      <c r="K739" s="9">
        <v>0.1</v>
      </c>
      <c r="L739" s="9">
        <v>0.3</v>
      </c>
      <c r="M739" s="9">
        <v>0.3</v>
      </c>
      <c r="N739" s="9">
        <v>0.3</v>
      </c>
      <c r="O739" s="151" t="s">
        <v>751</v>
      </c>
      <c r="P739" s="4" t="s">
        <v>1455</v>
      </c>
      <c r="Q739" s="338">
        <v>160000000</v>
      </c>
      <c r="R739" s="73"/>
      <c r="S739" s="73"/>
      <c r="T739" s="73"/>
    </row>
    <row r="740" spans="1:20" ht="38.25" hidden="1" x14ac:dyDescent="0.25">
      <c r="A740" s="381"/>
      <c r="B740" s="381"/>
      <c r="C740" s="381"/>
      <c r="D740" s="381"/>
      <c r="E740" s="381"/>
      <c r="F740" s="381"/>
      <c r="G740" s="8" t="s">
        <v>762</v>
      </c>
      <c r="H740" s="46" t="s">
        <v>14</v>
      </c>
      <c r="I740" s="59">
        <v>1</v>
      </c>
      <c r="J740" s="46" t="s">
        <v>20</v>
      </c>
      <c r="K740" s="9">
        <v>0.1</v>
      </c>
      <c r="L740" s="9">
        <v>0.3</v>
      </c>
      <c r="M740" s="9">
        <v>0.3</v>
      </c>
      <c r="N740" s="9">
        <v>0.3</v>
      </c>
      <c r="O740" s="151" t="s">
        <v>751</v>
      </c>
      <c r="P740" s="225" t="s">
        <v>1456</v>
      </c>
      <c r="Q740" s="338">
        <v>1</v>
      </c>
      <c r="R740" s="73"/>
      <c r="S740" s="73"/>
      <c r="T740" s="73"/>
    </row>
    <row r="741" spans="1:20" ht="38.25" hidden="1" x14ac:dyDescent="0.25">
      <c r="A741" s="381"/>
      <c r="B741" s="381"/>
      <c r="C741" s="381"/>
      <c r="D741" s="381"/>
      <c r="E741" s="381"/>
      <c r="F741" s="381"/>
      <c r="G741" s="8" t="s">
        <v>762</v>
      </c>
      <c r="H741" s="46" t="s">
        <v>14</v>
      </c>
      <c r="I741" s="59">
        <v>1</v>
      </c>
      <c r="J741" s="46" t="s">
        <v>20</v>
      </c>
      <c r="K741" s="9">
        <v>0.1</v>
      </c>
      <c r="L741" s="9">
        <v>0.3</v>
      </c>
      <c r="M741" s="9">
        <v>0.3</v>
      </c>
      <c r="N741" s="9">
        <v>0.3</v>
      </c>
      <c r="O741" s="151" t="s">
        <v>751</v>
      </c>
      <c r="P741" s="4" t="s">
        <v>1457</v>
      </c>
      <c r="Q741" s="338">
        <v>1</v>
      </c>
      <c r="R741" s="73"/>
      <c r="S741" s="73"/>
      <c r="T741" s="73"/>
    </row>
    <row r="742" spans="1:20" ht="27" hidden="1" x14ac:dyDescent="0.25">
      <c r="A742" s="381"/>
      <c r="B742" s="381"/>
      <c r="C742" s="381"/>
      <c r="D742" s="381"/>
      <c r="E742" s="381"/>
      <c r="F742" s="381"/>
      <c r="G742" s="8" t="s">
        <v>763</v>
      </c>
      <c r="H742" s="46" t="s">
        <v>14</v>
      </c>
      <c r="I742" s="59">
        <v>1</v>
      </c>
      <c r="J742" s="46" t="s">
        <v>20</v>
      </c>
      <c r="K742" s="9">
        <v>0</v>
      </c>
      <c r="L742" s="9">
        <v>0.33</v>
      </c>
      <c r="M742" s="9">
        <v>0.33</v>
      </c>
      <c r="N742" s="110">
        <v>0.34</v>
      </c>
      <c r="O742" s="151" t="s">
        <v>751</v>
      </c>
      <c r="P742" s="225" t="s">
        <v>1458</v>
      </c>
      <c r="Q742" s="338">
        <v>1</v>
      </c>
      <c r="R742" s="73"/>
      <c r="S742" s="73"/>
      <c r="T742" s="73"/>
    </row>
    <row r="743" spans="1:20" ht="27" hidden="1" x14ac:dyDescent="0.25">
      <c r="A743" s="381"/>
      <c r="B743" s="381"/>
      <c r="C743" s="381"/>
      <c r="D743" s="381"/>
      <c r="E743" s="381"/>
      <c r="F743" s="381"/>
      <c r="G743" s="8" t="s">
        <v>763</v>
      </c>
      <c r="H743" s="46" t="s">
        <v>14</v>
      </c>
      <c r="I743" s="59">
        <v>1</v>
      </c>
      <c r="J743" s="46" t="s">
        <v>20</v>
      </c>
      <c r="K743" s="9">
        <v>0</v>
      </c>
      <c r="L743" s="9">
        <v>0.33</v>
      </c>
      <c r="M743" s="9">
        <v>0.33</v>
      </c>
      <c r="N743" s="110">
        <v>0.34</v>
      </c>
      <c r="O743" s="151" t="s">
        <v>751</v>
      </c>
      <c r="P743" s="225" t="s">
        <v>1459</v>
      </c>
      <c r="Q743" s="338">
        <v>160000000</v>
      </c>
      <c r="R743" s="73"/>
      <c r="S743" s="73"/>
      <c r="T743" s="73"/>
    </row>
    <row r="744" spans="1:20" ht="38.25" hidden="1" x14ac:dyDescent="0.25">
      <c r="A744" s="385">
        <v>6</v>
      </c>
      <c r="B744" s="381" t="s">
        <v>620</v>
      </c>
      <c r="C744" s="381">
        <v>28</v>
      </c>
      <c r="D744" s="381" t="s">
        <v>747</v>
      </c>
      <c r="E744" s="381" t="s">
        <v>764</v>
      </c>
      <c r="F744" s="381" t="s">
        <v>765</v>
      </c>
      <c r="G744" s="8" t="s">
        <v>766</v>
      </c>
      <c r="H744" s="58" t="s">
        <v>14</v>
      </c>
      <c r="I744" s="59">
        <v>1</v>
      </c>
      <c r="J744" s="58" t="s">
        <v>20</v>
      </c>
      <c r="K744" s="6">
        <v>0.1</v>
      </c>
      <c r="L744" s="6">
        <v>0.3</v>
      </c>
      <c r="M744" s="6">
        <v>0.3</v>
      </c>
      <c r="N744" s="6">
        <v>0.3</v>
      </c>
      <c r="O744" s="151" t="s">
        <v>751</v>
      </c>
      <c r="P744" s="167" t="s">
        <v>1460</v>
      </c>
      <c r="Q744" s="337">
        <v>1</v>
      </c>
      <c r="R744" s="382">
        <v>0</v>
      </c>
      <c r="S744" s="382">
        <v>0</v>
      </c>
      <c r="T744" s="382">
        <v>0</v>
      </c>
    </row>
    <row r="745" spans="1:20" ht="38.25" hidden="1" x14ac:dyDescent="0.25">
      <c r="A745" s="385"/>
      <c r="B745" s="381"/>
      <c r="C745" s="381"/>
      <c r="D745" s="381"/>
      <c r="E745" s="381"/>
      <c r="F745" s="381"/>
      <c r="G745" s="8" t="s">
        <v>766</v>
      </c>
      <c r="H745" s="58" t="s">
        <v>14</v>
      </c>
      <c r="I745" s="59">
        <v>1</v>
      </c>
      <c r="J745" s="58" t="s">
        <v>20</v>
      </c>
      <c r="K745" s="6">
        <v>0.1</v>
      </c>
      <c r="L745" s="6">
        <v>0.3</v>
      </c>
      <c r="M745" s="6">
        <v>0.3</v>
      </c>
      <c r="N745" s="6">
        <v>0.3</v>
      </c>
      <c r="O745" s="151" t="s">
        <v>751</v>
      </c>
      <c r="P745" s="167" t="s">
        <v>1461</v>
      </c>
      <c r="Q745" s="337">
        <v>23999999</v>
      </c>
      <c r="R745" s="382"/>
      <c r="S745" s="382"/>
      <c r="T745" s="382"/>
    </row>
    <row r="746" spans="1:20" ht="27" hidden="1" x14ac:dyDescent="0.25">
      <c r="A746" s="381">
        <v>6</v>
      </c>
      <c r="B746" s="381" t="s">
        <v>620</v>
      </c>
      <c r="C746" s="381">
        <v>28</v>
      </c>
      <c r="D746" s="381" t="s">
        <v>747</v>
      </c>
      <c r="E746" s="381" t="s">
        <v>767</v>
      </c>
      <c r="F746" s="381" t="s">
        <v>768</v>
      </c>
      <c r="G746" s="8" t="s">
        <v>769</v>
      </c>
      <c r="H746" s="46" t="s">
        <v>14</v>
      </c>
      <c r="I746" s="59">
        <v>1</v>
      </c>
      <c r="J746" s="46" t="s">
        <v>20</v>
      </c>
      <c r="K746" s="331">
        <v>0.1</v>
      </c>
      <c r="L746" s="331">
        <v>0.3</v>
      </c>
      <c r="M746" s="331">
        <v>0.3</v>
      </c>
      <c r="N746" s="331">
        <v>0.3</v>
      </c>
      <c r="O746" s="151" t="s">
        <v>751</v>
      </c>
      <c r="P746" s="117" t="s">
        <v>1462</v>
      </c>
      <c r="Q746" s="233">
        <v>10000000</v>
      </c>
      <c r="R746" s="96">
        <v>0</v>
      </c>
      <c r="S746" s="96">
        <v>0</v>
      </c>
      <c r="T746" s="96">
        <v>0</v>
      </c>
    </row>
    <row r="747" spans="1:20" ht="27" hidden="1" x14ac:dyDescent="0.25">
      <c r="A747" s="381"/>
      <c r="B747" s="381"/>
      <c r="C747" s="381"/>
      <c r="D747" s="381"/>
      <c r="E747" s="381"/>
      <c r="F747" s="381"/>
      <c r="G747" s="8" t="s">
        <v>769</v>
      </c>
      <c r="H747" s="46" t="s">
        <v>14</v>
      </c>
      <c r="I747" s="59">
        <v>1</v>
      </c>
      <c r="J747" s="46" t="s">
        <v>20</v>
      </c>
      <c r="K747" s="331">
        <v>0.1</v>
      </c>
      <c r="L747" s="331">
        <v>0.3</v>
      </c>
      <c r="M747" s="331">
        <v>0.3</v>
      </c>
      <c r="N747" s="331">
        <v>0.3</v>
      </c>
      <c r="O747" s="151" t="s">
        <v>751</v>
      </c>
      <c r="P747" s="117" t="s">
        <v>1463</v>
      </c>
      <c r="Q747" s="336">
        <v>36000000</v>
      </c>
      <c r="R747" s="73"/>
      <c r="S747" s="73"/>
      <c r="T747" s="73"/>
    </row>
    <row r="748" spans="1:20" ht="27" hidden="1" x14ac:dyDescent="0.25">
      <c r="A748" s="381"/>
      <c r="B748" s="381"/>
      <c r="C748" s="381"/>
      <c r="D748" s="381"/>
      <c r="E748" s="381"/>
      <c r="F748" s="381"/>
      <c r="G748" s="8" t="s">
        <v>770</v>
      </c>
      <c r="H748" s="46" t="s">
        <v>23</v>
      </c>
      <c r="I748" s="339">
        <v>100</v>
      </c>
      <c r="J748" s="248" t="s">
        <v>15</v>
      </c>
      <c r="K748" s="331">
        <v>0.25</v>
      </c>
      <c r="L748" s="331">
        <v>0.25</v>
      </c>
      <c r="M748" s="331">
        <v>0.25</v>
      </c>
      <c r="N748" s="331">
        <v>0.25</v>
      </c>
      <c r="O748" s="151" t="s">
        <v>751</v>
      </c>
      <c r="P748" s="117" t="s">
        <v>1464</v>
      </c>
      <c r="Q748" s="233">
        <v>13500000</v>
      </c>
      <c r="R748" s="73"/>
      <c r="S748" s="73"/>
      <c r="T748" s="73"/>
    </row>
    <row r="749" spans="1:20" ht="27" hidden="1" x14ac:dyDescent="0.25">
      <c r="A749" s="381"/>
      <c r="B749" s="381"/>
      <c r="C749" s="381"/>
      <c r="D749" s="381"/>
      <c r="E749" s="381"/>
      <c r="F749" s="381"/>
      <c r="G749" s="8" t="s">
        <v>771</v>
      </c>
      <c r="H749" s="46" t="s">
        <v>14</v>
      </c>
      <c r="I749" s="59">
        <v>1</v>
      </c>
      <c r="J749" s="46" t="s">
        <v>20</v>
      </c>
      <c r="K749" s="331">
        <v>0</v>
      </c>
      <c r="L749" s="331">
        <v>0.34</v>
      </c>
      <c r="M749" s="331">
        <v>0.33</v>
      </c>
      <c r="N749" s="331">
        <v>0.33</v>
      </c>
      <c r="O749" s="151" t="s">
        <v>751</v>
      </c>
      <c r="P749" s="117" t="s">
        <v>1465</v>
      </c>
      <c r="Q749" s="336">
        <v>10000000</v>
      </c>
      <c r="R749" s="73"/>
      <c r="S749" s="73"/>
      <c r="T749" s="73"/>
    </row>
    <row r="750" spans="1:20" ht="27" hidden="1" x14ac:dyDescent="0.25">
      <c r="A750" s="381"/>
      <c r="B750" s="381"/>
      <c r="C750" s="381"/>
      <c r="D750" s="381"/>
      <c r="E750" s="381"/>
      <c r="F750" s="381"/>
      <c r="G750" s="8" t="s">
        <v>771</v>
      </c>
      <c r="H750" s="46" t="s">
        <v>14</v>
      </c>
      <c r="I750" s="59">
        <v>1</v>
      </c>
      <c r="J750" s="46" t="s">
        <v>20</v>
      </c>
      <c r="K750" s="331">
        <v>0</v>
      </c>
      <c r="L750" s="331">
        <v>0.34</v>
      </c>
      <c r="M750" s="331">
        <v>0.33</v>
      </c>
      <c r="N750" s="331">
        <v>0.33</v>
      </c>
      <c r="O750" s="151" t="s">
        <v>751</v>
      </c>
      <c r="P750" s="117" t="s">
        <v>1466</v>
      </c>
      <c r="Q750" s="336">
        <v>4740000</v>
      </c>
      <c r="R750" s="73"/>
      <c r="S750" s="73"/>
      <c r="T750" s="73"/>
    </row>
    <row r="751" spans="1:20" ht="33.75" hidden="1" x14ac:dyDescent="0.25">
      <c r="A751" s="381"/>
      <c r="B751" s="381"/>
      <c r="C751" s="381"/>
      <c r="D751" s="381"/>
      <c r="E751" s="381"/>
      <c r="F751" s="381"/>
      <c r="G751" s="8" t="s">
        <v>771</v>
      </c>
      <c r="H751" s="46" t="s">
        <v>14</v>
      </c>
      <c r="I751" s="59">
        <v>1</v>
      </c>
      <c r="J751" s="46" t="s">
        <v>20</v>
      </c>
      <c r="K751" s="331">
        <v>0</v>
      </c>
      <c r="L751" s="331">
        <v>0.34</v>
      </c>
      <c r="M751" s="331">
        <v>0.33</v>
      </c>
      <c r="N751" s="331">
        <v>0.33</v>
      </c>
      <c r="O751" s="151" t="s">
        <v>751</v>
      </c>
      <c r="P751" s="117" t="s">
        <v>1467</v>
      </c>
      <c r="Q751" s="336">
        <v>4740000</v>
      </c>
      <c r="R751" s="73"/>
      <c r="S751" s="73"/>
      <c r="T751" s="73"/>
    </row>
    <row r="752" spans="1:20" ht="25.5" hidden="1" x14ac:dyDescent="0.25">
      <c r="A752" s="381"/>
      <c r="B752" s="381"/>
      <c r="C752" s="381"/>
      <c r="D752" s="381"/>
      <c r="E752" s="381"/>
      <c r="F752" s="381"/>
      <c r="G752" s="8" t="s">
        <v>772</v>
      </c>
      <c r="H752" s="46" t="s">
        <v>14</v>
      </c>
      <c r="I752" s="59">
        <v>1</v>
      </c>
      <c r="J752" s="46" t="s">
        <v>15</v>
      </c>
      <c r="K752" s="331">
        <v>0.25</v>
      </c>
      <c r="L752" s="331">
        <v>0.25</v>
      </c>
      <c r="M752" s="331">
        <v>0.25</v>
      </c>
      <c r="N752" s="331">
        <v>0.25</v>
      </c>
      <c r="O752" s="151" t="s">
        <v>751</v>
      </c>
      <c r="P752" s="117" t="s">
        <v>1468</v>
      </c>
      <c r="Q752" s="333">
        <v>24020000</v>
      </c>
      <c r="R752" s="73"/>
      <c r="S752" s="73"/>
      <c r="T752" s="73"/>
    </row>
    <row r="753" spans="1:20" ht="27" hidden="1" x14ac:dyDescent="0.25">
      <c r="A753" s="381">
        <v>6</v>
      </c>
      <c r="B753" s="381" t="s">
        <v>620</v>
      </c>
      <c r="C753" s="381">
        <v>28</v>
      </c>
      <c r="D753" s="381" t="s">
        <v>747</v>
      </c>
      <c r="E753" s="381" t="s">
        <v>773</v>
      </c>
      <c r="F753" s="381" t="s">
        <v>774</v>
      </c>
      <c r="G753" s="8" t="s">
        <v>775</v>
      </c>
      <c r="H753" s="46" t="s">
        <v>14</v>
      </c>
      <c r="I753" s="59">
        <v>1</v>
      </c>
      <c r="J753" s="46" t="s">
        <v>20</v>
      </c>
      <c r="K753" s="331">
        <v>0.1</v>
      </c>
      <c r="L753" s="331">
        <v>0.3</v>
      </c>
      <c r="M753" s="331">
        <v>0.3</v>
      </c>
      <c r="N753" s="331">
        <v>0.3</v>
      </c>
      <c r="O753" s="151" t="s">
        <v>751</v>
      </c>
      <c r="P753" s="117" t="s">
        <v>1469</v>
      </c>
      <c r="Q753" s="233">
        <v>2000000</v>
      </c>
      <c r="R753" s="96">
        <v>0</v>
      </c>
      <c r="S753" s="96">
        <v>0</v>
      </c>
      <c r="T753" s="96">
        <v>0</v>
      </c>
    </row>
    <row r="754" spans="1:20" ht="27" hidden="1" x14ac:dyDescent="0.25">
      <c r="A754" s="381"/>
      <c r="B754" s="381"/>
      <c r="C754" s="381"/>
      <c r="D754" s="381"/>
      <c r="E754" s="381"/>
      <c r="F754" s="381"/>
      <c r="G754" s="8" t="s">
        <v>775</v>
      </c>
      <c r="H754" s="46" t="s">
        <v>14</v>
      </c>
      <c r="I754" s="59">
        <v>1</v>
      </c>
      <c r="J754" s="46" t="s">
        <v>20</v>
      </c>
      <c r="K754" s="331">
        <v>0.1</v>
      </c>
      <c r="L754" s="331">
        <v>0.3</v>
      </c>
      <c r="M754" s="331">
        <v>0.3</v>
      </c>
      <c r="N754" s="331">
        <v>0.3</v>
      </c>
      <c r="O754" s="151" t="s">
        <v>751</v>
      </c>
      <c r="P754" s="117" t="s">
        <v>1470</v>
      </c>
      <c r="Q754" s="333">
        <v>31500000</v>
      </c>
      <c r="R754" s="73"/>
      <c r="S754" s="73"/>
      <c r="T754" s="73"/>
    </row>
    <row r="755" spans="1:20" ht="27" hidden="1" x14ac:dyDescent="0.25">
      <c r="A755" s="381"/>
      <c r="B755" s="381"/>
      <c r="C755" s="381"/>
      <c r="D755" s="381"/>
      <c r="E755" s="381"/>
      <c r="F755" s="381"/>
      <c r="G755" s="8" t="s">
        <v>776</v>
      </c>
      <c r="H755" s="46" t="s">
        <v>14</v>
      </c>
      <c r="I755" s="59">
        <v>1</v>
      </c>
      <c r="J755" s="46" t="s">
        <v>20</v>
      </c>
      <c r="K755" s="331"/>
      <c r="L755" s="331">
        <v>0.34</v>
      </c>
      <c r="M755" s="331">
        <v>0.33</v>
      </c>
      <c r="N755" s="331">
        <v>0.33</v>
      </c>
      <c r="O755" s="151" t="s">
        <v>751</v>
      </c>
      <c r="P755" s="117" t="s">
        <v>1471</v>
      </c>
      <c r="Q755" s="340">
        <v>13800000</v>
      </c>
      <c r="R755" s="73"/>
      <c r="S755" s="73"/>
      <c r="T755" s="73"/>
    </row>
    <row r="756" spans="1:20" ht="27" hidden="1" x14ac:dyDescent="0.25">
      <c r="A756" s="381"/>
      <c r="B756" s="381"/>
      <c r="C756" s="381"/>
      <c r="D756" s="381"/>
      <c r="E756" s="381"/>
      <c r="F756" s="381"/>
      <c r="G756" s="8" t="s">
        <v>776</v>
      </c>
      <c r="H756" s="46" t="s">
        <v>14</v>
      </c>
      <c r="I756" s="59">
        <v>1</v>
      </c>
      <c r="J756" s="46" t="s">
        <v>20</v>
      </c>
      <c r="K756" s="331"/>
      <c r="L756" s="331">
        <v>0.34</v>
      </c>
      <c r="M756" s="331">
        <v>0.33</v>
      </c>
      <c r="N756" s="331">
        <v>0.33</v>
      </c>
      <c r="O756" s="151" t="s">
        <v>751</v>
      </c>
      <c r="P756" s="117" t="s">
        <v>1472</v>
      </c>
      <c r="Q756" s="340">
        <v>20000000</v>
      </c>
      <c r="R756" s="73"/>
      <c r="S756" s="73"/>
      <c r="T756" s="73"/>
    </row>
    <row r="757" spans="1:20" ht="27" hidden="1" x14ac:dyDescent="0.25">
      <c r="A757" s="381"/>
      <c r="B757" s="381"/>
      <c r="C757" s="381"/>
      <c r="D757" s="381"/>
      <c r="E757" s="381"/>
      <c r="F757" s="381"/>
      <c r="G757" s="8" t="s">
        <v>776</v>
      </c>
      <c r="H757" s="46" t="s">
        <v>14</v>
      </c>
      <c r="I757" s="59">
        <v>1</v>
      </c>
      <c r="J757" s="46" t="s">
        <v>20</v>
      </c>
      <c r="K757" s="331"/>
      <c r="L757" s="331">
        <v>0.34</v>
      </c>
      <c r="M757" s="331">
        <v>0.33</v>
      </c>
      <c r="N757" s="331">
        <v>0.33</v>
      </c>
      <c r="O757" s="151" t="s">
        <v>751</v>
      </c>
      <c r="P757" s="117" t="s">
        <v>1434</v>
      </c>
      <c r="Q757" s="341"/>
      <c r="R757" s="73"/>
      <c r="S757" s="73"/>
      <c r="T757" s="73"/>
    </row>
    <row r="758" spans="1:20" ht="27" hidden="1" x14ac:dyDescent="0.25">
      <c r="A758" s="381"/>
      <c r="B758" s="381"/>
      <c r="C758" s="381"/>
      <c r="D758" s="381"/>
      <c r="E758" s="381"/>
      <c r="F758" s="381"/>
      <c r="G758" s="8" t="s">
        <v>776</v>
      </c>
      <c r="H758" s="46" t="s">
        <v>14</v>
      </c>
      <c r="I758" s="59">
        <v>1</v>
      </c>
      <c r="J758" s="46" t="s">
        <v>20</v>
      </c>
      <c r="K758" s="331"/>
      <c r="L758" s="331">
        <v>0.34</v>
      </c>
      <c r="M758" s="331">
        <v>0.33</v>
      </c>
      <c r="N758" s="331">
        <v>0.33</v>
      </c>
      <c r="O758" s="151" t="s">
        <v>751</v>
      </c>
      <c r="P758" s="117" t="s">
        <v>1473</v>
      </c>
      <c r="Q758" s="342"/>
      <c r="R758" s="73"/>
      <c r="S758" s="73"/>
      <c r="T758" s="73"/>
    </row>
    <row r="759" spans="1:20" ht="27" hidden="1" x14ac:dyDescent="0.25">
      <c r="A759" s="381"/>
      <c r="B759" s="381"/>
      <c r="C759" s="381"/>
      <c r="D759" s="381"/>
      <c r="E759" s="381"/>
      <c r="F759" s="381"/>
      <c r="G759" s="8" t="s">
        <v>776</v>
      </c>
      <c r="H759" s="46" t="s">
        <v>14</v>
      </c>
      <c r="I759" s="59">
        <v>1</v>
      </c>
      <c r="J759" s="46" t="s">
        <v>20</v>
      </c>
      <c r="K759" s="331"/>
      <c r="L759" s="331">
        <v>0.34</v>
      </c>
      <c r="M759" s="331">
        <v>0.33</v>
      </c>
      <c r="N759" s="331">
        <v>0.33</v>
      </c>
      <c r="O759" s="151" t="s">
        <v>751</v>
      </c>
      <c r="P759" s="117" t="s">
        <v>1474</v>
      </c>
      <c r="Q759" s="342"/>
      <c r="R759" s="73"/>
      <c r="S759" s="73"/>
      <c r="T759" s="73"/>
    </row>
    <row r="760" spans="1:20" ht="27" hidden="1" x14ac:dyDescent="0.25">
      <c r="A760" s="381"/>
      <c r="B760" s="381"/>
      <c r="C760" s="381"/>
      <c r="D760" s="381"/>
      <c r="E760" s="381"/>
      <c r="F760" s="381"/>
      <c r="G760" s="8" t="s">
        <v>777</v>
      </c>
      <c r="H760" s="46" t="s">
        <v>23</v>
      </c>
      <c r="I760" s="339">
        <v>100</v>
      </c>
      <c r="J760" s="248" t="s">
        <v>15</v>
      </c>
      <c r="K760" s="331">
        <v>0.25</v>
      </c>
      <c r="L760" s="331">
        <v>0.25</v>
      </c>
      <c r="M760" s="331">
        <v>0.25</v>
      </c>
      <c r="N760" s="331">
        <v>0.25</v>
      </c>
      <c r="O760" s="151" t="s">
        <v>751</v>
      </c>
      <c r="P760" s="117" t="s">
        <v>1464</v>
      </c>
      <c r="Q760" s="333">
        <v>23933334</v>
      </c>
      <c r="R760" s="73"/>
      <c r="S760" s="73"/>
      <c r="T760" s="73"/>
    </row>
    <row r="761" spans="1:20" ht="38.25" hidden="1" x14ac:dyDescent="0.25">
      <c r="A761" s="381"/>
      <c r="B761" s="381"/>
      <c r="C761" s="381"/>
      <c r="D761" s="381"/>
      <c r="E761" s="381"/>
      <c r="F761" s="381"/>
      <c r="G761" s="8" t="s">
        <v>778</v>
      </c>
      <c r="H761" s="46" t="s">
        <v>14</v>
      </c>
      <c r="I761" s="339">
        <v>1</v>
      </c>
      <c r="J761" s="248" t="s">
        <v>15</v>
      </c>
      <c r="K761" s="331">
        <v>0.25</v>
      </c>
      <c r="L761" s="331">
        <v>0.25</v>
      </c>
      <c r="M761" s="331">
        <v>0.25</v>
      </c>
      <c r="N761" s="331">
        <v>0.25</v>
      </c>
      <c r="O761" s="151" t="s">
        <v>751</v>
      </c>
      <c r="P761" s="117" t="s">
        <v>1475</v>
      </c>
      <c r="Q761" s="333">
        <v>20766666</v>
      </c>
      <c r="R761" s="73"/>
      <c r="S761" s="73"/>
      <c r="T761" s="73"/>
    </row>
    <row r="762" spans="1:20" ht="38.25" hidden="1" x14ac:dyDescent="0.25">
      <c r="A762" s="381"/>
      <c r="B762" s="381"/>
      <c r="C762" s="381"/>
      <c r="D762" s="381"/>
      <c r="E762" s="381"/>
      <c r="F762" s="381"/>
      <c r="G762" s="8" t="s">
        <v>779</v>
      </c>
      <c r="H762" s="86" t="s">
        <v>14</v>
      </c>
      <c r="I762" s="87">
        <v>1</v>
      </c>
      <c r="J762" s="86" t="s">
        <v>20</v>
      </c>
      <c r="K762" s="331"/>
      <c r="L762" s="331">
        <v>0.34</v>
      </c>
      <c r="M762" s="331">
        <v>0.33</v>
      </c>
      <c r="N762" s="331">
        <v>0.33</v>
      </c>
      <c r="O762" s="151" t="s">
        <v>751</v>
      </c>
      <c r="P762" s="117" t="s">
        <v>1476</v>
      </c>
      <c r="Q762" s="333">
        <v>30000000</v>
      </c>
      <c r="R762" s="73"/>
      <c r="S762" s="73"/>
      <c r="T762" s="73"/>
    </row>
    <row r="763" spans="1:20" ht="38.25" hidden="1" x14ac:dyDescent="0.25">
      <c r="A763" s="381"/>
      <c r="B763" s="381"/>
      <c r="C763" s="381"/>
      <c r="D763" s="381"/>
      <c r="E763" s="381"/>
      <c r="F763" s="381"/>
      <c r="G763" s="8" t="s">
        <v>779</v>
      </c>
      <c r="H763" s="86" t="s">
        <v>14</v>
      </c>
      <c r="I763" s="87">
        <v>1</v>
      </c>
      <c r="J763" s="86" t="s">
        <v>20</v>
      </c>
      <c r="K763" s="331"/>
      <c r="L763" s="331">
        <v>0.34</v>
      </c>
      <c r="M763" s="331">
        <v>0.33</v>
      </c>
      <c r="N763" s="331">
        <v>0.33</v>
      </c>
      <c r="O763" s="151" t="s">
        <v>751</v>
      </c>
      <c r="P763" s="117" t="s">
        <v>1477</v>
      </c>
      <c r="Q763" s="221"/>
      <c r="R763" s="73"/>
      <c r="S763" s="73"/>
      <c r="T763" s="73"/>
    </row>
    <row r="764" spans="1:20" ht="38.25" hidden="1" x14ac:dyDescent="0.25">
      <c r="A764" s="381"/>
      <c r="B764" s="381"/>
      <c r="C764" s="381"/>
      <c r="D764" s="381"/>
      <c r="E764" s="381"/>
      <c r="F764" s="381"/>
      <c r="G764" s="8" t="s">
        <v>779</v>
      </c>
      <c r="H764" s="86" t="s">
        <v>14</v>
      </c>
      <c r="I764" s="87">
        <v>1</v>
      </c>
      <c r="J764" s="86" t="s">
        <v>20</v>
      </c>
      <c r="K764" s="331"/>
      <c r="L764" s="331">
        <v>0.34</v>
      </c>
      <c r="M764" s="331">
        <v>0.33</v>
      </c>
      <c r="N764" s="331">
        <v>0.33</v>
      </c>
      <c r="O764" s="151" t="s">
        <v>751</v>
      </c>
      <c r="P764" s="167" t="s">
        <v>1478</v>
      </c>
      <c r="Q764" s="221"/>
      <c r="R764" s="73"/>
      <c r="S764" s="73"/>
      <c r="T764" s="73"/>
    </row>
    <row r="765" spans="1:20" ht="51" hidden="1" x14ac:dyDescent="0.25">
      <c r="A765" s="381"/>
      <c r="B765" s="381"/>
      <c r="C765" s="381"/>
      <c r="D765" s="381"/>
      <c r="E765" s="381"/>
      <c r="F765" s="381"/>
      <c r="G765" s="8" t="s">
        <v>780</v>
      </c>
      <c r="H765" s="86" t="s">
        <v>14</v>
      </c>
      <c r="I765" s="87">
        <v>1</v>
      </c>
      <c r="J765" s="86" t="s">
        <v>20</v>
      </c>
      <c r="K765" s="331"/>
      <c r="L765" s="331">
        <v>0.3</v>
      </c>
      <c r="M765" s="331">
        <v>0.35</v>
      </c>
      <c r="N765" s="331">
        <v>0.35</v>
      </c>
      <c r="O765" s="151" t="s">
        <v>751</v>
      </c>
      <c r="P765" s="4" t="s">
        <v>1479</v>
      </c>
      <c r="Q765" s="226"/>
      <c r="R765" s="73"/>
      <c r="S765" s="73"/>
      <c r="T765" s="73"/>
    </row>
    <row r="766" spans="1:20" ht="51" hidden="1" x14ac:dyDescent="0.25">
      <c r="A766" s="381"/>
      <c r="B766" s="381"/>
      <c r="C766" s="381"/>
      <c r="D766" s="381"/>
      <c r="E766" s="381"/>
      <c r="F766" s="381"/>
      <c r="G766" s="8" t="s">
        <v>780</v>
      </c>
      <c r="H766" s="86" t="s">
        <v>14</v>
      </c>
      <c r="I766" s="87">
        <v>1</v>
      </c>
      <c r="J766" s="86" t="s">
        <v>20</v>
      </c>
      <c r="K766" s="331"/>
      <c r="L766" s="331">
        <v>0.3</v>
      </c>
      <c r="M766" s="331">
        <v>0.35</v>
      </c>
      <c r="N766" s="331">
        <v>0.35</v>
      </c>
      <c r="O766" s="151" t="s">
        <v>751</v>
      </c>
      <c r="P766" s="4" t="s">
        <v>1480</v>
      </c>
      <c r="Q766" s="221"/>
      <c r="R766" s="73"/>
      <c r="S766" s="73"/>
      <c r="T766" s="73"/>
    </row>
    <row r="767" spans="1:20" ht="27" hidden="1" x14ac:dyDescent="0.25">
      <c r="A767" s="381">
        <v>6</v>
      </c>
      <c r="B767" s="381" t="s">
        <v>620</v>
      </c>
      <c r="C767" s="381">
        <v>28</v>
      </c>
      <c r="D767" s="381" t="s">
        <v>747</v>
      </c>
      <c r="E767" s="381" t="s">
        <v>781</v>
      </c>
      <c r="F767" s="381" t="s">
        <v>782</v>
      </c>
      <c r="G767" s="5" t="s">
        <v>783</v>
      </c>
      <c r="H767" s="58" t="s">
        <v>23</v>
      </c>
      <c r="I767" s="59">
        <v>100</v>
      </c>
      <c r="J767" s="58" t="s">
        <v>20</v>
      </c>
      <c r="K767" s="40">
        <v>10</v>
      </c>
      <c r="L767" s="40">
        <v>30</v>
      </c>
      <c r="M767" s="40">
        <v>30</v>
      </c>
      <c r="N767" s="40">
        <v>30</v>
      </c>
      <c r="O767" s="151" t="s">
        <v>751</v>
      </c>
      <c r="P767" s="343" t="s">
        <v>1481</v>
      </c>
      <c r="Q767" s="221">
        <v>1</v>
      </c>
      <c r="R767" s="96">
        <v>0</v>
      </c>
      <c r="S767" s="96">
        <v>0</v>
      </c>
      <c r="T767" s="96">
        <v>0</v>
      </c>
    </row>
    <row r="768" spans="1:20" ht="27" hidden="1" x14ac:dyDescent="0.25">
      <c r="A768" s="381"/>
      <c r="B768" s="381"/>
      <c r="C768" s="381"/>
      <c r="D768" s="381"/>
      <c r="E768" s="381"/>
      <c r="F768" s="381"/>
      <c r="G768" s="5" t="s">
        <v>783</v>
      </c>
      <c r="H768" s="58" t="s">
        <v>23</v>
      </c>
      <c r="I768" s="59">
        <v>100</v>
      </c>
      <c r="J768" s="58" t="s">
        <v>20</v>
      </c>
      <c r="K768" s="40">
        <v>10</v>
      </c>
      <c r="L768" s="40">
        <v>30</v>
      </c>
      <c r="M768" s="40">
        <v>30</v>
      </c>
      <c r="N768" s="40">
        <v>30</v>
      </c>
      <c r="O768" s="151" t="s">
        <v>751</v>
      </c>
      <c r="P768" s="117" t="s">
        <v>1482</v>
      </c>
      <c r="Q768" s="333">
        <v>23999999</v>
      </c>
      <c r="R768" s="73"/>
      <c r="S768" s="73"/>
      <c r="T768" s="73"/>
    </row>
    <row r="769" spans="1:20" ht="27" hidden="1" x14ac:dyDescent="0.25">
      <c r="A769" s="381">
        <v>6</v>
      </c>
      <c r="B769" s="381" t="s">
        <v>620</v>
      </c>
      <c r="C769" s="381">
        <v>28</v>
      </c>
      <c r="D769" s="381" t="s">
        <v>747</v>
      </c>
      <c r="E769" s="381" t="s">
        <v>784</v>
      </c>
      <c r="F769" s="381" t="s">
        <v>785</v>
      </c>
      <c r="G769" s="8" t="s">
        <v>786</v>
      </c>
      <c r="H769" s="46" t="s">
        <v>14</v>
      </c>
      <c r="I769" s="59">
        <v>1</v>
      </c>
      <c r="J769" s="46" t="s">
        <v>20</v>
      </c>
      <c r="K769" s="331">
        <v>0.1</v>
      </c>
      <c r="L769" s="331">
        <v>0.3</v>
      </c>
      <c r="M769" s="331">
        <v>0.3</v>
      </c>
      <c r="N769" s="331">
        <v>0.3</v>
      </c>
      <c r="O769" s="151" t="s">
        <v>751</v>
      </c>
      <c r="P769" s="117" t="s">
        <v>1483</v>
      </c>
      <c r="Q769" s="221">
        <v>10000000</v>
      </c>
      <c r="R769" s="96">
        <v>0</v>
      </c>
      <c r="S769" s="96">
        <v>0</v>
      </c>
      <c r="T769" s="96">
        <v>0</v>
      </c>
    </row>
    <row r="770" spans="1:20" ht="27" hidden="1" x14ac:dyDescent="0.25">
      <c r="A770" s="381"/>
      <c r="B770" s="381"/>
      <c r="C770" s="381"/>
      <c r="D770" s="381"/>
      <c r="E770" s="381"/>
      <c r="F770" s="381"/>
      <c r="G770" s="8" t="s">
        <v>786</v>
      </c>
      <c r="H770" s="46" t="s">
        <v>14</v>
      </c>
      <c r="I770" s="59">
        <v>1</v>
      </c>
      <c r="J770" s="46" t="s">
        <v>20</v>
      </c>
      <c r="K770" s="331">
        <v>0.1</v>
      </c>
      <c r="L770" s="331">
        <v>0.3</v>
      </c>
      <c r="M770" s="331">
        <v>0.3</v>
      </c>
      <c r="N770" s="331">
        <v>0.3</v>
      </c>
      <c r="O770" s="151" t="s">
        <v>751</v>
      </c>
      <c r="P770" s="117" t="s">
        <v>1484</v>
      </c>
      <c r="Q770" s="221">
        <v>10000000</v>
      </c>
      <c r="R770" s="73"/>
      <c r="S770" s="73"/>
      <c r="T770" s="73"/>
    </row>
    <row r="771" spans="1:20" ht="27" hidden="1" x14ac:dyDescent="0.25">
      <c r="A771" s="381"/>
      <c r="B771" s="381"/>
      <c r="C771" s="381"/>
      <c r="D771" s="381"/>
      <c r="E771" s="381"/>
      <c r="F771" s="381"/>
      <c r="G771" s="8" t="s">
        <v>786</v>
      </c>
      <c r="H771" s="46" t="s">
        <v>14</v>
      </c>
      <c r="I771" s="59">
        <v>1</v>
      </c>
      <c r="J771" s="46" t="s">
        <v>20</v>
      </c>
      <c r="K771" s="331">
        <v>0.1</v>
      </c>
      <c r="L771" s="331">
        <v>0.3</v>
      </c>
      <c r="M771" s="331">
        <v>0.3</v>
      </c>
      <c r="N771" s="331">
        <v>0.3</v>
      </c>
      <c r="O771" s="151" t="s">
        <v>751</v>
      </c>
      <c r="P771" s="167" t="s">
        <v>1485</v>
      </c>
      <c r="Q771" s="221"/>
      <c r="R771" s="73"/>
      <c r="S771" s="73"/>
      <c r="T771" s="73"/>
    </row>
    <row r="772" spans="1:20" ht="27" hidden="1" x14ac:dyDescent="0.25">
      <c r="A772" s="381"/>
      <c r="B772" s="381"/>
      <c r="C772" s="381"/>
      <c r="D772" s="381"/>
      <c r="E772" s="381"/>
      <c r="F772" s="381"/>
      <c r="G772" s="8" t="s">
        <v>787</v>
      </c>
      <c r="H772" s="46" t="s">
        <v>23</v>
      </c>
      <c r="I772" s="339">
        <v>100</v>
      </c>
      <c r="J772" s="248" t="s">
        <v>15</v>
      </c>
      <c r="K772" s="331">
        <v>0.25</v>
      </c>
      <c r="L772" s="331">
        <v>0.25</v>
      </c>
      <c r="M772" s="331">
        <v>0.25</v>
      </c>
      <c r="N772" s="331">
        <v>0.25</v>
      </c>
      <c r="O772" s="151" t="s">
        <v>751</v>
      </c>
      <c r="P772" s="117" t="s">
        <v>1464</v>
      </c>
      <c r="Q772" s="221">
        <v>27750000</v>
      </c>
      <c r="R772" s="73"/>
      <c r="S772" s="73"/>
      <c r="T772" s="73"/>
    </row>
    <row r="773" spans="1:20" ht="25.5" hidden="1" x14ac:dyDescent="0.25">
      <c r="A773" s="381"/>
      <c r="B773" s="381"/>
      <c r="C773" s="381"/>
      <c r="D773" s="381"/>
      <c r="E773" s="381"/>
      <c r="F773" s="381"/>
      <c r="G773" s="8" t="s">
        <v>788</v>
      </c>
      <c r="H773" s="46" t="s">
        <v>14</v>
      </c>
      <c r="I773" s="59">
        <v>1</v>
      </c>
      <c r="J773" s="46" t="s">
        <v>15</v>
      </c>
      <c r="K773" s="331">
        <v>0.25</v>
      </c>
      <c r="L773" s="331">
        <v>0.25</v>
      </c>
      <c r="M773" s="331">
        <v>0.25</v>
      </c>
      <c r="N773" s="331">
        <v>0.25</v>
      </c>
      <c r="O773" s="151" t="s">
        <v>751</v>
      </c>
      <c r="P773" s="117" t="s">
        <v>1486</v>
      </c>
      <c r="Q773" s="221">
        <v>1</v>
      </c>
      <c r="R773" s="73"/>
      <c r="S773" s="73"/>
      <c r="T773" s="73"/>
    </row>
    <row r="774" spans="1:20" ht="25.5" hidden="1" x14ac:dyDescent="0.25">
      <c r="A774" s="381"/>
      <c r="B774" s="381"/>
      <c r="C774" s="381"/>
      <c r="D774" s="381"/>
      <c r="E774" s="381"/>
      <c r="F774" s="381"/>
      <c r="G774" s="8" t="s">
        <v>788</v>
      </c>
      <c r="H774" s="46" t="s">
        <v>14</v>
      </c>
      <c r="I774" s="59">
        <v>1</v>
      </c>
      <c r="J774" s="46" t="s">
        <v>15</v>
      </c>
      <c r="K774" s="331">
        <v>0.25</v>
      </c>
      <c r="L774" s="331">
        <v>0.25</v>
      </c>
      <c r="M774" s="331">
        <v>0.25</v>
      </c>
      <c r="N774" s="331">
        <v>0.25</v>
      </c>
      <c r="O774" s="151" t="s">
        <v>751</v>
      </c>
      <c r="P774" s="117" t="s">
        <v>1487</v>
      </c>
      <c r="Q774" s="221">
        <v>18749999</v>
      </c>
      <c r="R774" s="73"/>
      <c r="S774" s="73"/>
      <c r="T774" s="73"/>
    </row>
    <row r="775" spans="1:20" ht="27" hidden="1" x14ac:dyDescent="0.25">
      <c r="A775" s="381"/>
      <c r="B775" s="381"/>
      <c r="C775" s="381"/>
      <c r="D775" s="381"/>
      <c r="E775" s="381"/>
      <c r="F775" s="381"/>
      <c r="G775" s="8" t="s">
        <v>789</v>
      </c>
      <c r="H775" s="46" t="s">
        <v>14</v>
      </c>
      <c r="I775" s="59">
        <v>4</v>
      </c>
      <c r="J775" s="46" t="s">
        <v>20</v>
      </c>
      <c r="K775" s="40">
        <v>1</v>
      </c>
      <c r="L775" s="40">
        <v>1</v>
      </c>
      <c r="M775" s="40">
        <v>1</v>
      </c>
      <c r="N775" s="40">
        <v>1</v>
      </c>
      <c r="O775" s="151" t="s">
        <v>751</v>
      </c>
      <c r="P775" s="343" t="s">
        <v>1488</v>
      </c>
      <c r="Q775" s="221">
        <v>1</v>
      </c>
      <c r="R775" s="73"/>
      <c r="S775" s="73"/>
      <c r="T775" s="73"/>
    </row>
    <row r="776" spans="1:20" ht="27" hidden="1" x14ac:dyDescent="0.25">
      <c r="A776" s="381"/>
      <c r="B776" s="381"/>
      <c r="C776" s="381"/>
      <c r="D776" s="381"/>
      <c r="E776" s="381"/>
      <c r="F776" s="381"/>
      <c r="G776" s="8" t="s">
        <v>789</v>
      </c>
      <c r="H776" s="46" t="s">
        <v>14</v>
      </c>
      <c r="I776" s="59">
        <v>4</v>
      </c>
      <c r="J776" s="46" t="s">
        <v>20</v>
      </c>
      <c r="K776" s="40">
        <v>1</v>
      </c>
      <c r="L776" s="40">
        <v>1</v>
      </c>
      <c r="M776" s="40">
        <v>1</v>
      </c>
      <c r="N776" s="40">
        <v>1</v>
      </c>
      <c r="O776" s="151" t="s">
        <v>751</v>
      </c>
      <c r="P776" s="343" t="s">
        <v>1489</v>
      </c>
      <c r="Q776" s="333">
        <v>30499999</v>
      </c>
      <c r="R776" s="73"/>
      <c r="S776" s="73"/>
      <c r="T776" s="73"/>
    </row>
    <row r="777" spans="1:20" ht="27" hidden="1" customHeight="1" x14ac:dyDescent="0.25">
      <c r="A777" s="378">
        <v>6</v>
      </c>
      <c r="B777" s="378" t="s">
        <v>620</v>
      </c>
      <c r="C777" s="378">
        <v>28</v>
      </c>
      <c r="D777" s="378" t="s">
        <v>747</v>
      </c>
      <c r="E777" s="378" t="s">
        <v>790</v>
      </c>
      <c r="F777" s="378" t="s">
        <v>791</v>
      </c>
      <c r="G777" s="8" t="s">
        <v>792</v>
      </c>
      <c r="H777" s="46" t="s">
        <v>23</v>
      </c>
      <c r="I777" s="59">
        <v>100</v>
      </c>
      <c r="J777" s="46" t="s">
        <v>20</v>
      </c>
      <c r="K777" s="38">
        <v>10</v>
      </c>
      <c r="L777" s="38">
        <v>30</v>
      </c>
      <c r="M777" s="38">
        <v>30</v>
      </c>
      <c r="N777" s="38">
        <v>30</v>
      </c>
      <c r="O777" s="151" t="s">
        <v>751</v>
      </c>
      <c r="P777" s="225" t="s">
        <v>1490</v>
      </c>
      <c r="Q777" s="344">
        <v>1</v>
      </c>
      <c r="R777" s="375" t="s">
        <v>1491</v>
      </c>
      <c r="S777" s="376" t="s">
        <v>1492</v>
      </c>
      <c r="T777" s="377">
        <v>777299265</v>
      </c>
    </row>
    <row r="778" spans="1:20" ht="27" hidden="1" x14ac:dyDescent="0.25">
      <c r="A778" s="379"/>
      <c r="B778" s="379"/>
      <c r="C778" s="379"/>
      <c r="D778" s="379"/>
      <c r="E778" s="379"/>
      <c r="F778" s="379"/>
      <c r="G778" s="8" t="s">
        <v>792</v>
      </c>
      <c r="H778" s="46" t="s">
        <v>23</v>
      </c>
      <c r="I778" s="59">
        <v>100</v>
      </c>
      <c r="J778" s="46" t="s">
        <v>20</v>
      </c>
      <c r="K778" s="38">
        <v>10</v>
      </c>
      <c r="L778" s="38">
        <v>30</v>
      </c>
      <c r="M778" s="38">
        <v>30</v>
      </c>
      <c r="N778" s="38">
        <v>30</v>
      </c>
      <c r="O778" s="151" t="s">
        <v>751</v>
      </c>
      <c r="P778" s="225" t="s">
        <v>1493</v>
      </c>
      <c r="Q778" s="344">
        <v>9999999</v>
      </c>
      <c r="R778" s="375"/>
      <c r="S778" s="376"/>
      <c r="T778" s="377"/>
    </row>
    <row r="779" spans="1:20" ht="27" hidden="1" x14ac:dyDescent="0.25">
      <c r="A779" s="379"/>
      <c r="B779" s="379"/>
      <c r="C779" s="379"/>
      <c r="D779" s="379"/>
      <c r="E779" s="379"/>
      <c r="F779" s="379"/>
      <c r="G779" s="8" t="s">
        <v>793</v>
      </c>
      <c r="H779" s="46" t="s">
        <v>14</v>
      </c>
      <c r="I779" s="59">
        <v>4</v>
      </c>
      <c r="J779" s="46" t="s">
        <v>20</v>
      </c>
      <c r="K779" s="40">
        <v>1</v>
      </c>
      <c r="L779" s="40">
        <v>1</v>
      </c>
      <c r="M779" s="40">
        <v>1</v>
      </c>
      <c r="N779" s="40">
        <v>1</v>
      </c>
      <c r="O779" s="151" t="s">
        <v>751</v>
      </c>
      <c r="P779" s="253" t="s">
        <v>1494</v>
      </c>
      <c r="Q779" s="344">
        <v>74000000</v>
      </c>
      <c r="R779" s="73"/>
      <c r="S779" s="73"/>
      <c r="T779" s="73"/>
    </row>
    <row r="780" spans="1:20" ht="27" hidden="1" x14ac:dyDescent="0.25">
      <c r="A780" s="379"/>
      <c r="B780" s="379"/>
      <c r="C780" s="379"/>
      <c r="D780" s="379"/>
      <c r="E780" s="379"/>
      <c r="F780" s="379"/>
      <c r="G780" s="8" t="s">
        <v>794</v>
      </c>
      <c r="H780" s="46" t="s">
        <v>711</v>
      </c>
      <c r="I780" s="59">
        <v>80</v>
      </c>
      <c r="J780" s="46" t="s">
        <v>20</v>
      </c>
      <c r="K780" s="40">
        <v>5</v>
      </c>
      <c r="L780" s="40">
        <v>25</v>
      </c>
      <c r="M780" s="40">
        <v>25</v>
      </c>
      <c r="N780" s="40">
        <v>25</v>
      </c>
      <c r="O780" s="151" t="s">
        <v>751</v>
      </c>
      <c r="P780" s="117" t="s">
        <v>1495</v>
      </c>
      <c r="Q780" s="344">
        <v>56000000</v>
      </c>
      <c r="R780" s="73"/>
      <c r="S780" s="73"/>
      <c r="T780" s="73"/>
    </row>
    <row r="781" spans="1:20" ht="36" hidden="1" x14ac:dyDescent="0.25">
      <c r="A781" s="379"/>
      <c r="B781" s="379"/>
      <c r="C781" s="379"/>
      <c r="D781" s="379"/>
      <c r="E781" s="379"/>
      <c r="F781" s="379"/>
      <c r="G781" s="8" t="s">
        <v>795</v>
      </c>
      <c r="H781" s="46" t="s">
        <v>796</v>
      </c>
      <c r="I781" s="59">
        <v>1</v>
      </c>
      <c r="J781" s="46" t="s">
        <v>797</v>
      </c>
      <c r="K781" s="38">
        <v>0.1</v>
      </c>
      <c r="L781" s="38">
        <v>0.3</v>
      </c>
      <c r="M781" s="38">
        <v>0.3</v>
      </c>
      <c r="N781" s="38">
        <v>0.3</v>
      </c>
      <c r="O781" s="151" t="s">
        <v>751</v>
      </c>
      <c r="P781" s="4" t="s">
        <v>1496</v>
      </c>
      <c r="Q781" s="344">
        <v>9999999</v>
      </c>
      <c r="R781" s="73"/>
      <c r="S781" s="73"/>
      <c r="T781" s="73"/>
    </row>
    <row r="782" spans="1:20" ht="36" hidden="1" x14ac:dyDescent="0.25">
      <c r="A782" s="379"/>
      <c r="B782" s="379"/>
      <c r="C782" s="379"/>
      <c r="D782" s="379"/>
      <c r="E782" s="379"/>
      <c r="F782" s="379"/>
      <c r="G782" s="8" t="s">
        <v>795</v>
      </c>
      <c r="H782" s="46" t="s">
        <v>796</v>
      </c>
      <c r="I782" s="59">
        <v>1</v>
      </c>
      <c r="J782" s="46" t="s">
        <v>797</v>
      </c>
      <c r="K782" s="38">
        <v>0.1</v>
      </c>
      <c r="L782" s="38">
        <v>0.3</v>
      </c>
      <c r="M782" s="38">
        <v>0.3</v>
      </c>
      <c r="N782" s="38">
        <v>0.3</v>
      </c>
      <c r="O782" s="151" t="s">
        <v>751</v>
      </c>
      <c r="P782" s="330" t="s">
        <v>1497</v>
      </c>
      <c r="Q782" s="344">
        <v>1</v>
      </c>
      <c r="R782" s="73"/>
      <c r="S782" s="73"/>
      <c r="T782" s="73"/>
    </row>
    <row r="783" spans="1:20" ht="59.25" hidden="1" customHeight="1" x14ac:dyDescent="0.25">
      <c r="A783" s="379"/>
      <c r="B783" s="379"/>
      <c r="C783" s="379"/>
      <c r="D783" s="379"/>
      <c r="E783" s="379"/>
      <c r="F783" s="379"/>
      <c r="G783" s="8" t="s">
        <v>798</v>
      </c>
      <c r="H783" s="46" t="s">
        <v>14</v>
      </c>
      <c r="I783" s="59">
        <v>1</v>
      </c>
      <c r="J783" s="46" t="s">
        <v>20</v>
      </c>
      <c r="K783" s="38">
        <v>0.25</v>
      </c>
      <c r="L783" s="38">
        <v>0.25</v>
      </c>
      <c r="M783" s="38">
        <v>0.25</v>
      </c>
      <c r="N783" s="38">
        <v>0.25</v>
      </c>
      <c r="O783" s="151" t="s">
        <v>751</v>
      </c>
      <c r="P783" s="345" t="s">
        <v>1498</v>
      </c>
      <c r="Q783" s="346">
        <v>1</v>
      </c>
      <c r="R783" s="73"/>
      <c r="S783" s="73"/>
      <c r="T783" s="73"/>
    </row>
    <row r="784" spans="1:20" ht="59.25" hidden="1" customHeight="1" x14ac:dyDescent="0.25">
      <c r="A784" s="379"/>
      <c r="B784" s="379"/>
      <c r="C784" s="379"/>
      <c r="D784" s="379"/>
      <c r="E784" s="379"/>
      <c r="F784" s="379"/>
      <c r="G784" s="8" t="s">
        <v>798</v>
      </c>
      <c r="H784" s="46" t="s">
        <v>14</v>
      </c>
      <c r="I784" s="59">
        <v>1</v>
      </c>
      <c r="J784" s="46" t="s">
        <v>20</v>
      </c>
      <c r="K784" s="38">
        <v>0.25</v>
      </c>
      <c r="L784" s="38">
        <v>0.25</v>
      </c>
      <c r="M784" s="38">
        <v>0.25</v>
      </c>
      <c r="N784" s="38">
        <v>0.25</v>
      </c>
      <c r="O784" s="151" t="s">
        <v>751</v>
      </c>
      <c r="P784" s="208" t="s">
        <v>1499</v>
      </c>
      <c r="Q784" s="346">
        <v>9999999</v>
      </c>
      <c r="R784" s="73"/>
      <c r="S784" s="73"/>
      <c r="T784" s="73"/>
    </row>
    <row r="785" spans="1:21" ht="27" hidden="1" x14ac:dyDescent="0.25">
      <c r="A785" s="379"/>
      <c r="B785" s="379"/>
      <c r="C785" s="379"/>
      <c r="D785" s="379"/>
      <c r="E785" s="379"/>
      <c r="F785" s="379"/>
      <c r="G785" s="8" t="s">
        <v>799</v>
      </c>
      <c r="H785" s="46" t="s">
        <v>333</v>
      </c>
      <c r="I785" s="59">
        <v>4</v>
      </c>
      <c r="J785" s="46" t="s">
        <v>37</v>
      </c>
      <c r="K785" s="40">
        <v>1</v>
      </c>
      <c r="L785" s="40">
        <v>1</v>
      </c>
      <c r="M785" s="40">
        <v>1</v>
      </c>
      <c r="N785" s="40">
        <v>1</v>
      </c>
      <c r="O785" s="151" t="s">
        <v>751</v>
      </c>
      <c r="P785" s="225" t="s">
        <v>1500</v>
      </c>
      <c r="Q785" s="344">
        <v>299999999</v>
      </c>
      <c r="R785" s="73"/>
      <c r="S785" s="73"/>
      <c r="T785" s="73"/>
    </row>
    <row r="786" spans="1:21" ht="34.5" hidden="1" x14ac:dyDescent="0.25">
      <c r="A786" s="379"/>
      <c r="B786" s="379"/>
      <c r="C786" s="379"/>
      <c r="D786" s="379"/>
      <c r="E786" s="379"/>
      <c r="F786" s="379"/>
      <c r="G786" s="8" t="s">
        <v>799</v>
      </c>
      <c r="H786" s="46" t="s">
        <v>333</v>
      </c>
      <c r="I786" s="59">
        <v>4</v>
      </c>
      <c r="J786" s="46" t="s">
        <v>37</v>
      </c>
      <c r="K786" s="40">
        <v>1</v>
      </c>
      <c r="L786" s="40">
        <v>1</v>
      </c>
      <c r="M786" s="40">
        <v>1</v>
      </c>
      <c r="N786" s="40">
        <v>1</v>
      </c>
      <c r="O786" s="151" t="s">
        <v>751</v>
      </c>
      <c r="P786" s="225" t="s">
        <v>1501</v>
      </c>
      <c r="Q786" s="344">
        <v>1</v>
      </c>
      <c r="R786" s="73"/>
      <c r="S786" s="73"/>
      <c r="T786" s="73"/>
    </row>
    <row r="787" spans="1:21" ht="27" hidden="1" x14ac:dyDescent="0.25">
      <c r="A787" s="379"/>
      <c r="B787" s="379"/>
      <c r="C787" s="379"/>
      <c r="D787" s="379"/>
      <c r="E787" s="379"/>
      <c r="F787" s="379"/>
      <c r="G787" s="8" t="s">
        <v>800</v>
      </c>
      <c r="H787" s="46" t="s">
        <v>433</v>
      </c>
      <c r="I787" s="339">
        <v>100</v>
      </c>
      <c r="J787" s="248" t="s">
        <v>526</v>
      </c>
      <c r="K787" s="38">
        <v>25</v>
      </c>
      <c r="L787" s="38">
        <v>25</v>
      </c>
      <c r="M787" s="38">
        <v>25</v>
      </c>
      <c r="N787" s="38">
        <v>25</v>
      </c>
      <c r="O787" s="151" t="s">
        <v>751</v>
      </c>
      <c r="P787" s="225" t="s">
        <v>1502</v>
      </c>
      <c r="Q787" s="344">
        <v>5000000</v>
      </c>
      <c r="R787" s="73"/>
      <c r="S787" s="73"/>
      <c r="T787" s="73"/>
    </row>
    <row r="788" spans="1:21" ht="27" hidden="1" x14ac:dyDescent="0.25">
      <c r="A788" s="379"/>
      <c r="B788" s="379"/>
      <c r="C788" s="379"/>
      <c r="D788" s="379"/>
      <c r="E788" s="379"/>
      <c r="F788" s="379"/>
      <c r="G788" s="8" t="s">
        <v>800</v>
      </c>
      <c r="H788" s="46" t="s">
        <v>433</v>
      </c>
      <c r="I788" s="339">
        <v>100</v>
      </c>
      <c r="J788" s="248" t="s">
        <v>526</v>
      </c>
      <c r="K788" s="38">
        <v>25</v>
      </c>
      <c r="L788" s="38">
        <v>25</v>
      </c>
      <c r="M788" s="38">
        <v>25</v>
      </c>
      <c r="N788" s="38">
        <v>25</v>
      </c>
      <c r="O788" s="151" t="s">
        <v>751</v>
      </c>
      <c r="P788" s="225" t="s">
        <v>1503</v>
      </c>
      <c r="Q788" s="344">
        <v>5000000</v>
      </c>
      <c r="R788" s="73"/>
      <c r="S788" s="73"/>
      <c r="T788" s="73"/>
    </row>
    <row r="789" spans="1:21" ht="38.25" hidden="1" x14ac:dyDescent="0.25">
      <c r="A789" s="379"/>
      <c r="B789" s="379"/>
      <c r="C789" s="379"/>
      <c r="D789" s="379"/>
      <c r="E789" s="379"/>
      <c r="F789" s="379"/>
      <c r="G789" s="8" t="s">
        <v>801</v>
      </c>
      <c r="H789" s="46" t="s">
        <v>23</v>
      </c>
      <c r="I789" s="59">
        <v>100</v>
      </c>
      <c r="J789" s="46" t="s">
        <v>20</v>
      </c>
      <c r="K789" s="38">
        <v>10</v>
      </c>
      <c r="L789" s="38">
        <v>30</v>
      </c>
      <c r="M789" s="38">
        <v>30</v>
      </c>
      <c r="N789" s="38">
        <v>30</v>
      </c>
      <c r="O789" s="151" t="s">
        <v>751</v>
      </c>
      <c r="P789" s="225" t="s">
        <v>1504</v>
      </c>
      <c r="Q789" s="344">
        <v>5000000</v>
      </c>
      <c r="R789" s="73"/>
      <c r="S789" s="73"/>
      <c r="T789" s="73"/>
    </row>
    <row r="790" spans="1:21" ht="38.25" hidden="1" x14ac:dyDescent="0.25">
      <c r="A790" s="379"/>
      <c r="B790" s="379"/>
      <c r="C790" s="379"/>
      <c r="D790" s="379"/>
      <c r="E790" s="379"/>
      <c r="F790" s="379"/>
      <c r="G790" s="8" t="s">
        <v>801</v>
      </c>
      <c r="H790" s="46" t="s">
        <v>23</v>
      </c>
      <c r="I790" s="59">
        <v>100</v>
      </c>
      <c r="J790" s="46" t="s">
        <v>20</v>
      </c>
      <c r="K790" s="38">
        <v>10</v>
      </c>
      <c r="L790" s="38">
        <v>30</v>
      </c>
      <c r="M790" s="38">
        <v>30</v>
      </c>
      <c r="N790" s="38">
        <v>30</v>
      </c>
      <c r="O790" s="151" t="s">
        <v>751</v>
      </c>
      <c r="P790" s="225" t="s">
        <v>1505</v>
      </c>
      <c r="Q790" s="344">
        <v>5000000</v>
      </c>
      <c r="R790" s="73"/>
      <c r="S790" s="73"/>
      <c r="T790" s="73"/>
    </row>
    <row r="791" spans="1:21" ht="38.25" hidden="1" x14ac:dyDescent="0.25">
      <c r="A791" s="379"/>
      <c r="B791" s="379"/>
      <c r="C791" s="379"/>
      <c r="D791" s="379"/>
      <c r="E791" s="379"/>
      <c r="F791" s="379"/>
      <c r="G791" s="8" t="s">
        <v>802</v>
      </c>
      <c r="H791" s="58" t="s">
        <v>333</v>
      </c>
      <c r="I791" s="339">
        <v>1</v>
      </c>
      <c r="J791" s="84" t="s">
        <v>15</v>
      </c>
      <c r="K791" s="14">
        <v>0.25</v>
      </c>
      <c r="L791" s="14">
        <v>0.25</v>
      </c>
      <c r="M791" s="14">
        <v>0.25</v>
      </c>
      <c r="N791" s="14">
        <v>0.25</v>
      </c>
      <c r="O791" s="151" t="s">
        <v>751</v>
      </c>
      <c r="P791" s="225" t="s">
        <v>1506</v>
      </c>
      <c r="Q791" s="344">
        <v>3000000</v>
      </c>
      <c r="R791" s="73"/>
      <c r="S791" s="73"/>
      <c r="T791" s="73"/>
    </row>
    <row r="792" spans="1:21" ht="21.75" hidden="1" customHeight="1" x14ac:dyDescent="0.25">
      <c r="A792" s="380"/>
      <c r="B792" s="380"/>
      <c r="C792" s="380"/>
      <c r="D792" s="380"/>
      <c r="E792" s="380"/>
      <c r="F792" s="380"/>
      <c r="G792" s="8" t="s">
        <v>802</v>
      </c>
      <c r="H792" s="58" t="s">
        <v>333</v>
      </c>
      <c r="I792" s="339">
        <v>1</v>
      </c>
      <c r="J792" s="84" t="s">
        <v>15</v>
      </c>
      <c r="K792" s="14">
        <v>0.25</v>
      </c>
      <c r="L792" s="14">
        <v>0.25</v>
      </c>
      <c r="M792" s="14">
        <v>0.25</v>
      </c>
      <c r="N792" s="14">
        <v>0.25</v>
      </c>
      <c r="O792" s="151" t="s">
        <v>751</v>
      </c>
      <c r="P792" s="225" t="s">
        <v>1507</v>
      </c>
      <c r="Q792" s="344">
        <v>3000000</v>
      </c>
      <c r="R792" s="73"/>
      <c r="S792" s="73"/>
      <c r="T792" s="73"/>
    </row>
    <row r="793" spans="1:21" x14ac:dyDescent="0.3">
      <c r="E793" s="347"/>
      <c r="F793" s="347"/>
    </row>
    <row r="795" spans="1:21" x14ac:dyDescent="0.3">
      <c r="F795" s="45"/>
    </row>
    <row r="796" spans="1:21" x14ac:dyDescent="0.3">
      <c r="F796" s="45"/>
    </row>
    <row r="797" spans="1:21" x14ac:dyDescent="0.3">
      <c r="F797" s="45"/>
    </row>
    <row r="798" spans="1:21" x14ac:dyDescent="0.3">
      <c r="F798" s="45"/>
    </row>
    <row r="799" spans="1:21" x14ac:dyDescent="0.3">
      <c r="F799" s="45"/>
    </row>
    <row r="800" spans="1:21" s="348" customFormat="1" x14ac:dyDescent="0.3">
      <c r="A800"/>
      <c r="B800"/>
      <c r="C800"/>
      <c r="D800"/>
      <c r="E800" s="1"/>
      <c r="F800" s="45"/>
      <c r="H800" s="349"/>
      <c r="I800" s="349"/>
      <c r="J800" s="349"/>
      <c r="K800" s="350"/>
      <c r="L800" s="350"/>
      <c r="M800" s="350"/>
      <c r="N800" s="350"/>
      <c r="O800" s="351"/>
      <c r="P800" s="352"/>
      <c r="Q800"/>
      <c r="U800"/>
    </row>
    <row r="801" spans="1:21" s="348" customFormat="1" x14ac:dyDescent="0.3">
      <c r="A801"/>
      <c r="B801"/>
      <c r="C801"/>
      <c r="D801"/>
      <c r="E801" s="1"/>
      <c r="F801" s="45"/>
      <c r="H801" s="349"/>
      <c r="I801" s="349"/>
      <c r="J801" s="349"/>
      <c r="K801" s="350"/>
      <c r="L801" s="350"/>
      <c r="M801" s="350"/>
      <c r="N801" s="350"/>
      <c r="O801" s="351"/>
      <c r="P801" s="352"/>
      <c r="Q801"/>
      <c r="U801"/>
    </row>
    <row r="802" spans="1:21" s="348" customFormat="1" x14ac:dyDescent="0.3">
      <c r="A802"/>
      <c r="B802"/>
      <c r="C802"/>
      <c r="D802"/>
      <c r="E802" s="1"/>
      <c r="F802" s="45"/>
      <c r="H802" s="349"/>
      <c r="I802" s="349"/>
      <c r="J802" s="349"/>
      <c r="K802" s="350"/>
      <c r="L802" s="350"/>
      <c r="M802" s="350"/>
      <c r="N802" s="350"/>
      <c r="O802" s="351"/>
      <c r="P802" s="352"/>
      <c r="Q802"/>
      <c r="U802"/>
    </row>
  </sheetData>
  <autoFilter ref="A2:U792">
    <filterColumn colId="14">
      <filters>
        <filter val="Dirección TIC"/>
      </filters>
    </filterColumn>
  </autoFilter>
  <mergeCells count="817">
    <mergeCell ref="A1:J1"/>
    <mergeCell ref="K1:N1"/>
    <mergeCell ref="O1:O2"/>
    <mergeCell ref="P1:P2"/>
    <mergeCell ref="Q1:Q2"/>
    <mergeCell ref="R1:T1"/>
    <mergeCell ref="R3:R5"/>
    <mergeCell ref="S3:S5"/>
    <mergeCell ref="T3:T5"/>
    <mergeCell ref="A6:A21"/>
    <mergeCell ref="B6:B21"/>
    <mergeCell ref="C6:C21"/>
    <mergeCell ref="D6:D21"/>
    <mergeCell ref="E6:E21"/>
    <mergeCell ref="F6:F21"/>
    <mergeCell ref="R6:R7"/>
    <mergeCell ref="A3:A5"/>
    <mergeCell ref="B3:B5"/>
    <mergeCell ref="C3:C5"/>
    <mergeCell ref="D3:D5"/>
    <mergeCell ref="E3:E5"/>
    <mergeCell ref="F3:F5"/>
    <mergeCell ref="R8:R10"/>
    <mergeCell ref="S8:S10"/>
    <mergeCell ref="T8:T10"/>
    <mergeCell ref="A22:A27"/>
    <mergeCell ref="B22:B27"/>
    <mergeCell ref="C22:C27"/>
    <mergeCell ref="D22:D27"/>
    <mergeCell ref="E22:E27"/>
    <mergeCell ref="F22:F27"/>
    <mergeCell ref="A32:A39"/>
    <mergeCell ref="B32:B39"/>
    <mergeCell ref="C32:C39"/>
    <mergeCell ref="D32:D39"/>
    <mergeCell ref="E32:E39"/>
    <mergeCell ref="F32:F39"/>
    <mergeCell ref="A28:A31"/>
    <mergeCell ref="B28:B31"/>
    <mergeCell ref="C28:C31"/>
    <mergeCell ref="D28:D31"/>
    <mergeCell ref="E28:E31"/>
    <mergeCell ref="F28:F31"/>
    <mergeCell ref="A44:A47"/>
    <mergeCell ref="B44:B47"/>
    <mergeCell ref="C44:C47"/>
    <mergeCell ref="D44:D47"/>
    <mergeCell ref="E44:E47"/>
    <mergeCell ref="F44:F47"/>
    <mergeCell ref="A40:A43"/>
    <mergeCell ref="B40:B43"/>
    <mergeCell ref="C40:C43"/>
    <mergeCell ref="D40:D43"/>
    <mergeCell ref="E40:E43"/>
    <mergeCell ref="F40:F43"/>
    <mergeCell ref="A51:A52"/>
    <mergeCell ref="B51:B52"/>
    <mergeCell ref="C51:C52"/>
    <mergeCell ref="D51:D52"/>
    <mergeCell ref="E51:E52"/>
    <mergeCell ref="F51:F52"/>
    <mergeCell ref="A48:A50"/>
    <mergeCell ref="B48:B50"/>
    <mergeCell ref="C48:C50"/>
    <mergeCell ref="D48:D50"/>
    <mergeCell ref="E48:E50"/>
    <mergeCell ref="F48:F50"/>
    <mergeCell ref="A57:A58"/>
    <mergeCell ref="B57:B58"/>
    <mergeCell ref="C57:C58"/>
    <mergeCell ref="D57:D58"/>
    <mergeCell ref="E57:E58"/>
    <mergeCell ref="F57:F58"/>
    <mergeCell ref="A53:A56"/>
    <mergeCell ref="B53:B56"/>
    <mergeCell ref="C53:C56"/>
    <mergeCell ref="D53:D56"/>
    <mergeCell ref="E53:E56"/>
    <mergeCell ref="F53:F56"/>
    <mergeCell ref="R59:R60"/>
    <mergeCell ref="A64:A66"/>
    <mergeCell ref="B64:B66"/>
    <mergeCell ref="C64:C66"/>
    <mergeCell ref="D64:D66"/>
    <mergeCell ref="E64:E66"/>
    <mergeCell ref="F64:F66"/>
    <mergeCell ref="R64:R66"/>
    <mergeCell ref="A59:A63"/>
    <mergeCell ref="B59:B63"/>
    <mergeCell ref="C59:C63"/>
    <mergeCell ref="D59:D63"/>
    <mergeCell ref="E59:E63"/>
    <mergeCell ref="F59:F63"/>
    <mergeCell ref="A73:A79"/>
    <mergeCell ref="B73:B79"/>
    <mergeCell ref="C73:C79"/>
    <mergeCell ref="D73:D79"/>
    <mergeCell ref="E73:E79"/>
    <mergeCell ref="F73:F79"/>
    <mergeCell ref="S64:S66"/>
    <mergeCell ref="T64:T66"/>
    <mergeCell ref="A67:A72"/>
    <mergeCell ref="B67:B72"/>
    <mergeCell ref="C67:C72"/>
    <mergeCell ref="D67:D72"/>
    <mergeCell ref="E67:E72"/>
    <mergeCell ref="F67:F72"/>
    <mergeCell ref="R82:R83"/>
    <mergeCell ref="S82:S83"/>
    <mergeCell ref="T82:T83"/>
    <mergeCell ref="A84:A88"/>
    <mergeCell ref="B84:B88"/>
    <mergeCell ref="C84:C88"/>
    <mergeCell ref="D84:D88"/>
    <mergeCell ref="E84:E88"/>
    <mergeCell ref="F84:F88"/>
    <mergeCell ref="A81:A83"/>
    <mergeCell ref="B81:B83"/>
    <mergeCell ref="C81:C83"/>
    <mergeCell ref="D81:D83"/>
    <mergeCell ref="E81:E83"/>
    <mergeCell ref="F81:F83"/>
    <mergeCell ref="F91:F94"/>
    <mergeCell ref="F96:F100"/>
    <mergeCell ref="A102:A109"/>
    <mergeCell ref="B102:B109"/>
    <mergeCell ref="C102:C109"/>
    <mergeCell ref="D102:D109"/>
    <mergeCell ref="E102:E109"/>
    <mergeCell ref="F102:F109"/>
    <mergeCell ref="A89:A90"/>
    <mergeCell ref="B89:B90"/>
    <mergeCell ref="C89:C90"/>
    <mergeCell ref="D89:D90"/>
    <mergeCell ref="E89:E90"/>
    <mergeCell ref="F89:F90"/>
    <mergeCell ref="A116:A117"/>
    <mergeCell ref="B116:B117"/>
    <mergeCell ref="C116:C117"/>
    <mergeCell ref="D116:D117"/>
    <mergeCell ref="E116:E117"/>
    <mergeCell ref="F116:F117"/>
    <mergeCell ref="A110:A115"/>
    <mergeCell ref="B110:B115"/>
    <mergeCell ref="C110:C115"/>
    <mergeCell ref="D110:D115"/>
    <mergeCell ref="E110:E115"/>
    <mergeCell ref="F110:F115"/>
    <mergeCell ref="R118:R119"/>
    <mergeCell ref="F124:F126"/>
    <mergeCell ref="F128:F129"/>
    <mergeCell ref="F133:F134"/>
    <mergeCell ref="F135:F136"/>
    <mergeCell ref="F137:F139"/>
    <mergeCell ref="A118:A123"/>
    <mergeCell ref="B118:B123"/>
    <mergeCell ref="C118:C123"/>
    <mergeCell ref="D118:D123"/>
    <mergeCell ref="E118:E123"/>
    <mergeCell ref="F118:F123"/>
    <mergeCell ref="G142:G145"/>
    <mergeCell ref="A146:A150"/>
    <mergeCell ref="B146:B150"/>
    <mergeCell ref="C146:C150"/>
    <mergeCell ref="D146:D150"/>
    <mergeCell ref="E146:E150"/>
    <mergeCell ref="F146:F150"/>
    <mergeCell ref="G146:G150"/>
    <mergeCell ref="F140:F141"/>
    <mergeCell ref="A142:A145"/>
    <mergeCell ref="B142:B145"/>
    <mergeCell ref="C142:C145"/>
    <mergeCell ref="D142:D145"/>
    <mergeCell ref="E142:E145"/>
    <mergeCell ref="F142:F145"/>
    <mergeCell ref="R146:R150"/>
    <mergeCell ref="S146:S150"/>
    <mergeCell ref="T146:T150"/>
    <mergeCell ref="U146:U150"/>
    <mergeCell ref="A151:A153"/>
    <mergeCell ref="B151:B153"/>
    <mergeCell ref="C151:C153"/>
    <mergeCell ref="D151:D153"/>
    <mergeCell ref="E151:E153"/>
    <mergeCell ref="F151:F153"/>
    <mergeCell ref="U154:U156"/>
    <mergeCell ref="A157:A168"/>
    <mergeCell ref="B157:B168"/>
    <mergeCell ref="C157:C168"/>
    <mergeCell ref="D157:D168"/>
    <mergeCell ref="E157:E168"/>
    <mergeCell ref="F157:F168"/>
    <mergeCell ref="G151:G153"/>
    <mergeCell ref="A154:A156"/>
    <mergeCell ref="B154:B156"/>
    <mergeCell ref="C154:C156"/>
    <mergeCell ref="D154:D156"/>
    <mergeCell ref="E154:E156"/>
    <mergeCell ref="F154:F156"/>
    <mergeCell ref="G154:G156"/>
    <mergeCell ref="A169:A177"/>
    <mergeCell ref="B169:B177"/>
    <mergeCell ref="C169:C177"/>
    <mergeCell ref="D169:D177"/>
    <mergeCell ref="E169:E177"/>
    <mergeCell ref="F169:F177"/>
    <mergeCell ref="R154:R156"/>
    <mergeCell ref="S154:S156"/>
    <mergeCell ref="T154:T156"/>
    <mergeCell ref="A196:A210"/>
    <mergeCell ref="B196:B210"/>
    <mergeCell ref="C196:C210"/>
    <mergeCell ref="D196:D210"/>
    <mergeCell ref="E196:E210"/>
    <mergeCell ref="F196:F210"/>
    <mergeCell ref="A178:A195"/>
    <mergeCell ref="B178:B195"/>
    <mergeCell ref="C178:C195"/>
    <mergeCell ref="D178:D195"/>
    <mergeCell ref="E178:E195"/>
    <mergeCell ref="F178:F195"/>
    <mergeCell ref="A213:A230"/>
    <mergeCell ref="B213:B230"/>
    <mergeCell ref="C213:C230"/>
    <mergeCell ref="D213:D230"/>
    <mergeCell ref="E213:E230"/>
    <mergeCell ref="F213:F230"/>
    <mergeCell ref="A211:A212"/>
    <mergeCell ref="B211:B212"/>
    <mergeCell ref="C211:C212"/>
    <mergeCell ref="D211:D212"/>
    <mergeCell ref="E211:E212"/>
    <mergeCell ref="F211:F212"/>
    <mergeCell ref="A233:A234"/>
    <mergeCell ref="B233:B234"/>
    <mergeCell ref="C233:C234"/>
    <mergeCell ref="D233:D234"/>
    <mergeCell ref="E233:E234"/>
    <mergeCell ref="F233:F234"/>
    <mergeCell ref="A231:A232"/>
    <mergeCell ref="B231:B232"/>
    <mergeCell ref="C231:C232"/>
    <mergeCell ref="D231:D232"/>
    <mergeCell ref="E231:E232"/>
    <mergeCell ref="F231:F232"/>
    <mergeCell ref="A241:A244"/>
    <mergeCell ref="B241:B244"/>
    <mergeCell ref="C241:C244"/>
    <mergeCell ref="D241:D244"/>
    <mergeCell ref="E241:E244"/>
    <mergeCell ref="F241:F244"/>
    <mergeCell ref="A235:A238"/>
    <mergeCell ref="B235:B238"/>
    <mergeCell ref="C235:C238"/>
    <mergeCell ref="D235:D238"/>
    <mergeCell ref="E235:E238"/>
    <mergeCell ref="F235:F238"/>
    <mergeCell ref="G254:G255"/>
    <mergeCell ref="G256:G257"/>
    <mergeCell ref="G258:G259"/>
    <mergeCell ref="G260:G262"/>
    <mergeCell ref="G263:G264"/>
    <mergeCell ref="G265:G266"/>
    <mergeCell ref="A254:A266"/>
    <mergeCell ref="B254:B266"/>
    <mergeCell ref="C254:C266"/>
    <mergeCell ref="D254:D266"/>
    <mergeCell ref="E254:E266"/>
    <mergeCell ref="F254:F266"/>
    <mergeCell ref="G267:G268"/>
    <mergeCell ref="A269:A270"/>
    <mergeCell ref="B269:B270"/>
    <mergeCell ref="C269:C270"/>
    <mergeCell ref="D269:D270"/>
    <mergeCell ref="E269:E270"/>
    <mergeCell ref="F269:F270"/>
    <mergeCell ref="G269:G270"/>
    <mergeCell ref="A267:A268"/>
    <mergeCell ref="B267:B268"/>
    <mergeCell ref="C267:C268"/>
    <mergeCell ref="D267:D268"/>
    <mergeCell ref="E267:E268"/>
    <mergeCell ref="F267:F268"/>
    <mergeCell ref="A285:A299"/>
    <mergeCell ref="B285:B299"/>
    <mergeCell ref="C285:C299"/>
    <mergeCell ref="D285:D299"/>
    <mergeCell ref="E285:E299"/>
    <mergeCell ref="F285:F299"/>
    <mergeCell ref="G285:G286"/>
    <mergeCell ref="G271:G272"/>
    <mergeCell ref="G273:G274"/>
    <mergeCell ref="G275:G276"/>
    <mergeCell ref="G277:G278"/>
    <mergeCell ref="A279:A284"/>
    <mergeCell ref="B279:B284"/>
    <mergeCell ref="C279:C284"/>
    <mergeCell ref="D279:D284"/>
    <mergeCell ref="E279:E284"/>
    <mergeCell ref="F279:F284"/>
    <mergeCell ref="A271:A278"/>
    <mergeCell ref="B271:B278"/>
    <mergeCell ref="C271:C278"/>
    <mergeCell ref="D271:D278"/>
    <mergeCell ref="E271:E278"/>
    <mergeCell ref="F271:F278"/>
    <mergeCell ref="G287:G288"/>
    <mergeCell ref="G289:G291"/>
    <mergeCell ref="G292:G293"/>
    <mergeCell ref="G294:G295"/>
    <mergeCell ref="G296:G297"/>
    <mergeCell ref="G298:G299"/>
    <mergeCell ref="G279:G280"/>
    <mergeCell ref="G281:G282"/>
    <mergeCell ref="G283:G284"/>
    <mergeCell ref="G300:G302"/>
    <mergeCell ref="A303:A311"/>
    <mergeCell ref="B303:B311"/>
    <mergeCell ref="C303:C311"/>
    <mergeCell ref="D303:D311"/>
    <mergeCell ref="E303:E311"/>
    <mergeCell ref="F303:F311"/>
    <mergeCell ref="G303:G309"/>
    <mergeCell ref="G310:G311"/>
    <mergeCell ref="A300:A302"/>
    <mergeCell ref="B300:B302"/>
    <mergeCell ref="C300:C302"/>
    <mergeCell ref="D300:D302"/>
    <mergeCell ref="E300:E302"/>
    <mergeCell ref="F300:F302"/>
    <mergeCell ref="A327:A328"/>
    <mergeCell ref="B327:B328"/>
    <mergeCell ref="C327:C328"/>
    <mergeCell ref="D327:D328"/>
    <mergeCell ref="E327:E328"/>
    <mergeCell ref="F327:F328"/>
    <mergeCell ref="G312:G316"/>
    <mergeCell ref="G317:G318"/>
    <mergeCell ref="A319:A326"/>
    <mergeCell ref="B319:B326"/>
    <mergeCell ref="C319:C326"/>
    <mergeCell ref="D319:D326"/>
    <mergeCell ref="E319:E326"/>
    <mergeCell ref="F319:F326"/>
    <mergeCell ref="G320:G323"/>
    <mergeCell ref="G324:G326"/>
    <mergeCell ref="A312:A318"/>
    <mergeCell ref="B312:B318"/>
    <mergeCell ref="C312:C318"/>
    <mergeCell ref="D312:D318"/>
    <mergeCell ref="E312:E318"/>
    <mergeCell ref="F312:F318"/>
    <mergeCell ref="A352:A366"/>
    <mergeCell ref="B352:B366"/>
    <mergeCell ref="C352:C366"/>
    <mergeCell ref="D352:D366"/>
    <mergeCell ref="E352:E366"/>
    <mergeCell ref="F352:F366"/>
    <mergeCell ref="G329:G340"/>
    <mergeCell ref="A342:A351"/>
    <mergeCell ref="B342:B351"/>
    <mergeCell ref="C342:C351"/>
    <mergeCell ref="D342:D351"/>
    <mergeCell ref="E342:E351"/>
    <mergeCell ref="F342:F351"/>
    <mergeCell ref="G342:G346"/>
    <mergeCell ref="G348:G351"/>
    <mergeCell ref="A329:A340"/>
    <mergeCell ref="B329:B340"/>
    <mergeCell ref="C329:C340"/>
    <mergeCell ref="D329:D340"/>
    <mergeCell ref="E329:E340"/>
    <mergeCell ref="F329:F340"/>
    <mergeCell ref="A374:A381"/>
    <mergeCell ref="B374:B381"/>
    <mergeCell ref="C374:C381"/>
    <mergeCell ref="D374:D381"/>
    <mergeCell ref="E374:E381"/>
    <mergeCell ref="F374:F381"/>
    <mergeCell ref="A370:A373"/>
    <mergeCell ref="B370:B373"/>
    <mergeCell ref="C370:C373"/>
    <mergeCell ref="D370:D373"/>
    <mergeCell ref="E370:E373"/>
    <mergeCell ref="F370:F373"/>
    <mergeCell ref="A393:A399"/>
    <mergeCell ref="B393:B399"/>
    <mergeCell ref="C393:C399"/>
    <mergeCell ref="D393:D399"/>
    <mergeCell ref="E393:E399"/>
    <mergeCell ref="F393:F399"/>
    <mergeCell ref="A382:A391"/>
    <mergeCell ref="B382:B391"/>
    <mergeCell ref="C382:C391"/>
    <mergeCell ref="D382:D391"/>
    <mergeCell ref="E382:E391"/>
    <mergeCell ref="F382:F391"/>
    <mergeCell ref="S408:S409"/>
    <mergeCell ref="T408:T409"/>
    <mergeCell ref="A414:A424"/>
    <mergeCell ref="B414:B424"/>
    <mergeCell ref="C414:C424"/>
    <mergeCell ref="D414:D424"/>
    <mergeCell ref="E414:E424"/>
    <mergeCell ref="R400:R401"/>
    <mergeCell ref="G404:G406"/>
    <mergeCell ref="H404:H406"/>
    <mergeCell ref="I404:I406"/>
    <mergeCell ref="J404:J406"/>
    <mergeCell ref="K404:K406"/>
    <mergeCell ref="L404:L406"/>
    <mergeCell ref="M404:M406"/>
    <mergeCell ref="N404:N406"/>
    <mergeCell ref="P404:P406"/>
    <mergeCell ref="A400:A412"/>
    <mergeCell ref="B400:B412"/>
    <mergeCell ref="C400:C412"/>
    <mergeCell ref="D400:D412"/>
    <mergeCell ref="E400:E412"/>
    <mergeCell ref="F400:F412"/>
    <mergeCell ref="F414:F424"/>
    <mergeCell ref="A425:A430"/>
    <mergeCell ref="B425:B430"/>
    <mergeCell ref="C425:C430"/>
    <mergeCell ref="D425:D430"/>
    <mergeCell ref="E425:E430"/>
    <mergeCell ref="F425:F430"/>
    <mergeCell ref="Q404:Q406"/>
    <mergeCell ref="R404:R406"/>
    <mergeCell ref="R408:R409"/>
    <mergeCell ref="A437:A439"/>
    <mergeCell ref="B437:B439"/>
    <mergeCell ref="C437:C439"/>
    <mergeCell ref="D437:D439"/>
    <mergeCell ref="E437:E439"/>
    <mergeCell ref="F437:F439"/>
    <mergeCell ref="A431:A436"/>
    <mergeCell ref="B431:B436"/>
    <mergeCell ref="C431:C436"/>
    <mergeCell ref="D431:D436"/>
    <mergeCell ref="E431:E436"/>
    <mergeCell ref="F431:F436"/>
    <mergeCell ref="F441:F446"/>
    <mergeCell ref="F449:F453"/>
    <mergeCell ref="F454:F456"/>
    <mergeCell ref="A458:A460"/>
    <mergeCell ref="B458:B460"/>
    <mergeCell ref="C458:C460"/>
    <mergeCell ref="D458:D460"/>
    <mergeCell ref="E458:E460"/>
    <mergeCell ref="F458:F460"/>
    <mergeCell ref="A467:A468"/>
    <mergeCell ref="B467:B468"/>
    <mergeCell ref="C467:C468"/>
    <mergeCell ref="D467:D468"/>
    <mergeCell ref="E467:E468"/>
    <mergeCell ref="F467:F468"/>
    <mergeCell ref="A461:A466"/>
    <mergeCell ref="B461:B466"/>
    <mergeCell ref="C461:C466"/>
    <mergeCell ref="D461:D466"/>
    <mergeCell ref="E461:E466"/>
    <mergeCell ref="F461:F466"/>
    <mergeCell ref="A471:A474"/>
    <mergeCell ref="B471:B474"/>
    <mergeCell ref="C471:C474"/>
    <mergeCell ref="D471:D474"/>
    <mergeCell ref="E471:E474"/>
    <mergeCell ref="F471:F474"/>
    <mergeCell ref="A469:A470"/>
    <mergeCell ref="B469:B470"/>
    <mergeCell ref="C469:C470"/>
    <mergeCell ref="D469:D470"/>
    <mergeCell ref="E469:E470"/>
    <mergeCell ref="F469:F470"/>
    <mergeCell ref="A482:A484"/>
    <mergeCell ref="B482:B484"/>
    <mergeCell ref="C482:C484"/>
    <mergeCell ref="D482:D484"/>
    <mergeCell ref="E482:E484"/>
    <mergeCell ref="F482:F484"/>
    <mergeCell ref="A475:A479"/>
    <mergeCell ref="B475:B479"/>
    <mergeCell ref="C475:C479"/>
    <mergeCell ref="D475:D479"/>
    <mergeCell ref="E475:E479"/>
    <mergeCell ref="F475:F479"/>
    <mergeCell ref="A489:A493"/>
    <mergeCell ref="B489:B493"/>
    <mergeCell ref="C489:C493"/>
    <mergeCell ref="D489:D493"/>
    <mergeCell ref="E489:E493"/>
    <mergeCell ref="F489:F493"/>
    <mergeCell ref="A485:A488"/>
    <mergeCell ref="B485:B488"/>
    <mergeCell ref="C485:C488"/>
    <mergeCell ref="D485:D488"/>
    <mergeCell ref="E485:E488"/>
    <mergeCell ref="F485:F488"/>
    <mergeCell ref="A497:A501"/>
    <mergeCell ref="B497:B501"/>
    <mergeCell ref="C497:C501"/>
    <mergeCell ref="D497:D501"/>
    <mergeCell ref="E497:E501"/>
    <mergeCell ref="F497:F501"/>
    <mergeCell ref="A494:A496"/>
    <mergeCell ref="B494:B496"/>
    <mergeCell ref="C494:C496"/>
    <mergeCell ref="D494:D496"/>
    <mergeCell ref="E494:E496"/>
    <mergeCell ref="F494:F496"/>
    <mergeCell ref="A507:A512"/>
    <mergeCell ref="B507:B512"/>
    <mergeCell ref="C507:C512"/>
    <mergeCell ref="D507:D512"/>
    <mergeCell ref="E507:E512"/>
    <mergeCell ref="F507:F512"/>
    <mergeCell ref="A502:A506"/>
    <mergeCell ref="B502:B506"/>
    <mergeCell ref="C502:C506"/>
    <mergeCell ref="D502:D506"/>
    <mergeCell ref="E502:E506"/>
    <mergeCell ref="F502:F506"/>
    <mergeCell ref="A516:A520"/>
    <mergeCell ref="B516:B520"/>
    <mergeCell ref="C516:C520"/>
    <mergeCell ref="D516:D520"/>
    <mergeCell ref="E516:E520"/>
    <mergeCell ref="F516:F520"/>
    <mergeCell ref="A513:A514"/>
    <mergeCell ref="B513:B514"/>
    <mergeCell ref="C513:C514"/>
    <mergeCell ref="D513:D514"/>
    <mergeCell ref="E513:E514"/>
    <mergeCell ref="F513:F514"/>
    <mergeCell ref="A524:A527"/>
    <mergeCell ref="B524:B527"/>
    <mergeCell ref="C524:C527"/>
    <mergeCell ref="D524:D527"/>
    <mergeCell ref="E524:E527"/>
    <mergeCell ref="F524:F527"/>
    <mergeCell ref="A521:A523"/>
    <mergeCell ref="B521:B523"/>
    <mergeCell ref="C521:C523"/>
    <mergeCell ref="D521:D523"/>
    <mergeCell ref="E521:E523"/>
    <mergeCell ref="F521:F523"/>
    <mergeCell ref="A534:A535"/>
    <mergeCell ref="B534:B535"/>
    <mergeCell ref="C534:C535"/>
    <mergeCell ref="D534:D535"/>
    <mergeCell ref="E534:E535"/>
    <mergeCell ref="F534:F535"/>
    <mergeCell ref="A528:A533"/>
    <mergeCell ref="B528:B533"/>
    <mergeCell ref="C528:C533"/>
    <mergeCell ref="D528:D533"/>
    <mergeCell ref="E528:E533"/>
    <mergeCell ref="F528:F533"/>
    <mergeCell ref="G536:G539"/>
    <mergeCell ref="R536:R537"/>
    <mergeCell ref="S536:S537"/>
    <mergeCell ref="T536:T537"/>
    <mergeCell ref="R538:R539"/>
    <mergeCell ref="S538:S539"/>
    <mergeCell ref="T538:T539"/>
    <mergeCell ref="A536:A539"/>
    <mergeCell ref="B536:B539"/>
    <mergeCell ref="C536:C539"/>
    <mergeCell ref="D536:D539"/>
    <mergeCell ref="E536:E539"/>
    <mergeCell ref="F536:F539"/>
    <mergeCell ref="G541:G544"/>
    <mergeCell ref="A545:A546"/>
    <mergeCell ref="B545:B546"/>
    <mergeCell ref="C545:C546"/>
    <mergeCell ref="D545:D546"/>
    <mergeCell ref="E545:E546"/>
    <mergeCell ref="F545:F546"/>
    <mergeCell ref="G545:G546"/>
    <mergeCell ref="A540:A544"/>
    <mergeCell ref="B540:B544"/>
    <mergeCell ref="C540:C544"/>
    <mergeCell ref="D540:D544"/>
    <mergeCell ref="E540:E544"/>
    <mergeCell ref="F540:F544"/>
    <mergeCell ref="G548:G550"/>
    <mergeCell ref="A551:A556"/>
    <mergeCell ref="B551:B556"/>
    <mergeCell ref="C551:C556"/>
    <mergeCell ref="D551:D556"/>
    <mergeCell ref="E551:E556"/>
    <mergeCell ref="G551:G556"/>
    <mergeCell ref="A548:A550"/>
    <mergeCell ref="B548:B550"/>
    <mergeCell ref="C548:C550"/>
    <mergeCell ref="D548:D550"/>
    <mergeCell ref="E548:E550"/>
    <mergeCell ref="F548:F564"/>
    <mergeCell ref="A557:A564"/>
    <mergeCell ref="B557:B564"/>
    <mergeCell ref="C557:C564"/>
    <mergeCell ref="D557:D564"/>
    <mergeCell ref="A570:A572"/>
    <mergeCell ref="B570:B572"/>
    <mergeCell ref="C570:C572"/>
    <mergeCell ref="D570:D572"/>
    <mergeCell ref="E570:E572"/>
    <mergeCell ref="F570:F572"/>
    <mergeCell ref="E557:E564"/>
    <mergeCell ref="G557:G563"/>
    <mergeCell ref="A565:A569"/>
    <mergeCell ref="B565:B569"/>
    <mergeCell ref="C565:C569"/>
    <mergeCell ref="D565:D569"/>
    <mergeCell ref="E565:E569"/>
    <mergeCell ref="F565:F569"/>
    <mergeCell ref="A580:A582"/>
    <mergeCell ref="B580:B582"/>
    <mergeCell ref="C580:C582"/>
    <mergeCell ref="D580:D582"/>
    <mergeCell ref="E580:E582"/>
    <mergeCell ref="F580:F582"/>
    <mergeCell ref="A573:A579"/>
    <mergeCell ref="B573:B579"/>
    <mergeCell ref="C573:C579"/>
    <mergeCell ref="D573:D579"/>
    <mergeCell ref="E573:E579"/>
    <mergeCell ref="F573:F579"/>
    <mergeCell ref="R586:R590"/>
    <mergeCell ref="S586:S588"/>
    <mergeCell ref="T586:T588"/>
    <mergeCell ref="S589:S590"/>
    <mergeCell ref="T589:T590"/>
    <mergeCell ref="A594:A595"/>
    <mergeCell ref="B594:B595"/>
    <mergeCell ref="C594:C595"/>
    <mergeCell ref="D594:D595"/>
    <mergeCell ref="E594:E595"/>
    <mergeCell ref="A583:A593"/>
    <mergeCell ref="B583:B593"/>
    <mergeCell ref="C583:C593"/>
    <mergeCell ref="D583:D593"/>
    <mergeCell ref="E583:E593"/>
    <mergeCell ref="F583:F593"/>
    <mergeCell ref="F594:F595"/>
    <mergeCell ref="R594:R595"/>
    <mergeCell ref="S594:S595"/>
    <mergeCell ref="T594:T595"/>
    <mergeCell ref="A596:A605"/>
    <mergeCell ref="B596:B605"/>
    <mergeCell ref="C596:C605"/>
    <mergeCell ref="D596:D605"/>
    <mergeCell ref="E596:E605"/>
    <mergeCell ref="F596:F605"/>
    <mergeCell ref="R601:R602"/>
    <mergeCell ref="S601:S602"/>
    <mergeCell ref="T601:T602"/>
    <mergeCell ref="A606:A608"/>
    <mergeCell ref="B606:B608"/>
    <mergeCell ref="C606:C608"/>
    <mergeCell ref="D606:D608"/>
    <mergeCell ref="E606:E608"/>
    <mergeCell ref="F606:F608"/>
    <mergeCell ref="G606:G608"/>
    <mergeCell ref="A628:A640"/>
    <mergeCell ref="B628:B640"/>
    <mergeCell ref="C628:C640"/>
    <mergeCell ref="D628:D640"/>
    <mergeCell ref="E628:E640"/>
    <mergeCell ref="F628:F640"/>
    <mergeCell ref="R609:R621"/>
    <mergeCell ref="S609:S621"/>
    <mergeCell ref="T609:T621"/>
    <mergeCell ref="A622:A627"/>
    <mergeCell ref="B622:B627"/>
    <mergeCell ref="C622:C627"/>
    <mergeCell ref="D622:D627"/>
    <mergeCell ref="E622:E627"/>
    <mergeCell ref="F622:F627"/>
    <mergeCell ref="A609:A621"/>
    <mergeCell ref="B609:B621"/>
    <mergeCell ref="C609:C621"/>
    <mergeCell ref="D609:D621"/>
    <mergeCell ref="E609:E621"/>
    <mergeCell ref="F609:F621"/>
    <mergeCell ref="A649:A651"/>
    <mergeCell ref="B649:B651"/>
    <mergeCell ref="C649:C651"/>
    <mergeCell ref="D649:D651"/>
    <mergeCell ref="E649:E651"/>
    <mergeCell ref="F649:F651"/>
    <mergeCell ref="G641:G645"/>
    <mergeCell ref="A646:A647"/>
    <mergeCell ref="B646:B647"/>
    <mergeCell ref="C646:C647"/>
    <mergeCell ref="D646:D647"/>
    <mergeCell ref="E646:E647"/>
    <mergeCell ref="F646:F647"/>
    <mergeCell ref="A641:A645"/>
    <mergeCell ref="B641:B645"/>
    <mergeCell ref="C641:C645"/>
    <mergeCell ref="D641:D645"/>
    <mergeCell ref="E641:E645"/>
    <mergeCell ref="F641:F645"/>
    <mergeCell ref="R652:R662"/>
    <mergeCell ref="S652:S662"/>
    <mergeCell ref="T652:T662"/>
    <mergeCell ref="R665:R666"/>
    <mergeCell ref="A667:A671"/>
    <mergeCell ref="B667:B671"/>
    <mergeCell ref="C667:C671"/>
    <mergeCell ref="D667:D671"/>
    <mergeCell ref="E667:E671"/>
    <mergeCell ref="F667:F671"/>
    <mergeCell ref="A652:A666"/>
    <mergeCell ref="B652:B666"/>
    <mergeCell ref="C652:C666"/>
    <mergeCell ref="D652:D666"/>
    <mergeCell ref="E652:E666"/>
    <mergeCell ref="F652:F666"/>
    <mergeCell ref="A675:A687"/>
    <mergeCell ref="B675:B687"/>
    <mergeCell ref="C675:C687"/>
    <mergeCell ref="D675:D687"/>
    <mergeCell ref="E675:E687"/>
    <mergeCell ref="F675:F687"/>
    <mergeCell ref="A672:A674"/>
    <mergeCell ref="B672:B674"/>
    <mergeCell ref="C672:C674"/>
    <mergeCell ref="D672:D674"/>
    <mergeCell ref="E672:E674"/>
    <mergeCell ref="F672:F674"/>
    <mergeCell ref="A703:A708"/>
    <mergeCell ref="B703:B708"/>
    <mergeCell ref="C703:C708"/>
    <mergeCell ref="D703:D708"/>
    <mergeCell ref="E703:E708"/>
    <mergeCell ref="F703:F708"/>
    <mergeCell ref="A688:A702"/>
    <mergeCell ref="B688:B702"/>
    <mergeCell ref="C688:C702"/>
    <mergeCell ref="D688:D702"/>
    <mergeCell ref="E688:E702"/>
    <mergeCell ref="F688:F702"/>
    <mergeCell ref="A715:A717"/>
    <mergeCell ref="B715:B717"/>
    <mergeCell ref="C715:C717"/>
    <mergeCell ref="D715:D717"/>
    <mergeCell ref="E715:E717"/>
    <mergeCell ref="F715:F717"/>
    <mergeCell ref="A710:A714"/>
    <mergeCell ref="B710:B714"/>
    <mergeCell ref="C710:C714"/>
    <mergeCell ref="D710:D714"/>
    <mergeCell ref="E710:E714"/>
    <mergeCell ref="F710:F714"/>
    <mergeCell ref="R718:R734"/>
    <mergeCell ref="S718:S734"/>
    <mergeCell ref="T718:T734"/>
    <mergeCell ref="A735:A743"/>
    <mergeCell ref="B735:B743"/>
    <mergeCell ref="C735:C743"/>
    <mergeCell ref="D735:D743"/>
    <mergeCell ref="E735:E743"/>
    <mergeCell ref="F735:F743"/>
    <mergeCell ref="R735:R738"/>
    <mergeCell ref="A718:A734"/>
    <mergeCell ref="B718:B734"/>
    <mergeCell ref="C718:C734"/>
    <mergeCell ref="D718:D734"/>
    <mergeCell ref="E718:E734"/>
    <mergeCell ref="F718:F734"/>
    <mergeCell ref="S735:S738"/>
    <mergeCell ref="T735:T738"/>
    <mergeCell ref="A744:A745"/>
    <mergeCell ref="B744:B745"/>
    <mergeCell ref="C744:C745"/>
    <mergeCell ref="D744:D745"/>
    <mergeCell ref="E744:E745"/>
    <mergeCell ref="F744:F745"/>
    <mergeCell ref="R744:R745"/>
    <mergeCell ref="S744:S745"/>
    <mergeCell ref="A753:A766"/>
    <mergeCell ref="B753:B766"/>
    <mergeCell ref="C753:C766"/>
    <mergeCell ref="D753:D766"/>
    <mergeCell ref="E753:E766"/>
    <mergeCell ref="F753:F766"/>
    <mergeCell ref="T744:T745"/>
    <mergeCell ref="A746:A752"/>
    <mergeCell ref="B746:B752"/>
    <mergeCell ref="C746:C752"/>
    <mergeCell ref="D746:D752"/>
    <mergeCell ref="E746:E752"/>
    <mergeCell ref="F746:F752"/>
    <mergeCell ref="A769:A776"/>
    <mergeCell ref="B769:B776"/>
    <mergeCell ref="C769:C776"/>
    <mergeCell ref="D769:D776"/>
    <mergeCell ref="E769:E776"/>
    <mergeCell ref="F769:F776"/>
    <mergeCell ref="A767:A768"/>
    <mergeCell ref="B767:B768"/>
    <mergeCell ref="C767:C768"/>
    <mergeCell ref="D767:D768"/>
    <mergeCell ref="E767:E768"/>
    <mergeCell ref="F767:F768"/>
    <mergeCell ref="R777:R778"/>
    <mergeCell ref="S777:S778"/>
    <mergeCell ref="T777:T778"/>
    <mergeCell ref="A777:A792"/>
    <mergeCell ref="B777:B792"/>
    <mergeCell ref="C777:C792"/>
    <mergeCell ref="D777:D792"/>
    <mergeCell ref="E777:E792"/>
    <mergeCell ref="F777:F79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26" sqref="B26"/>
    </sheetView>
  </sheetViews>
  <sheetFormatPr baseColWidth="10" defaultRowHeight="15" x14ac:dyDescent="0.25"/>
  <cols>
    <col min="1" max="1" width="49" customWidth="1"/>
    <col min="2" max="2" width="18.85546875" customWidth="1"/>
    <col min="3" max="3" width="16.85546875" customWidth="1"/>
    <col min="4" max="4" width="22.140625" customWidth="1"/>
    <col min="8" max="8" width="16.42578125" customWidth="1"/>
    <col min="9" max="9" width="6.28515625" customWidth="1"/>
    <col min="10" max="10" width="2.28515625" customWidth="1"/>
  </cols>
  <sheetData>
    <row r="1" spans="1:12" ht="19.5" thickBot="1" x14ac:dyDescent="0.3">
      <c r="A1" s="2" t="s">
        <v>1508</v>
      </c>
      <c r="B1" s="353" t="s">
        <v>1509</v>
      </c>
      <c r="C1" s="2" t="s">
        <v>1510</v>
      </c>
    </row>
    <row r="2" spans="1:12" ht="18.75" x14ac:dyDescent="0.25">
      <c r="A2" s="10" t="s">
        <v>1511</v>
      </c>
      <c r="B2" s="354">
        <v>9</v>
      </c>
      <c r="C2" s="13" t="s">
        <v>1512</v>
      </c>
      <c r="H2" s="355" t="s">
        <v>1513</v>
      </c>
      <c r="I2" s="452">
        <v>30</v>
      </c>
      <c r="K2">
        <v>150</v>
      </c>
      <c r="L2">
        <f>K2/7</f>
        <v>21.428571428571427</v>
      </c>
    </row>
    <row r="3" spans="1:12" ht="19.5" thickBot="1" x14ac:dyDescent="0.3">
      <c r="A3" s="25" t="s">
        <v>1514</v>
      </c>
      <c r="B3" s="356">
        <v>7</v>
      </c>
      <c r="C3" s="29" t="s">
        <v>1515</v>
      </c>
      <c r="H3" s="357" t="s">
        <v>1516</v>
      </c>
      <c r="I3" s="453"/>
    </row>
    <row r="4" spans="1:12" ht="18.75" x14ac:dyDescent="0.25">
      <c r="A4" s="10" t="s">
        <v>1517</v>
      </c>
      <c r="B4" s="354">
        <v>3</v>
      </c>
      <c r="C4" s="13" t="s">
        <v>1512</v>
      </c>
      <c r="H4" s="355" t="s">
        <v>1518</v>
      </c>
      <c r="I4" s="452">
        <v>73</v>
      </c>
      <c r="K4" t="s">
        <v>1519</v>
      </c>
    </row>
    <row r="5" spans="1:12" ht="19.5" thickBot="1" x14ac:dyDescent="0.3">
      <c r="A5" s="3" t="s">
        <v>1520</v>
      </c>
      <c r="B5" s="2">
        <v>1</v>
      </c>
      <c r="C5" t="s">
        <v>1515</v>
      </c>
      <c r="H5" s="357" t="s">
        <v>1521</v>
      </c>
      <c r="I5" s="453"/>
    </row>
    <row r="6" spans="1:12" ht="18.75" x14ac:dyDescent="0.25">
      <c r="A6" s="3" t="s">
        <v>1522</v>
      </c>
      <c r="B6" s="2">
        <v>7</v>
      </c>
      <c r="C6" t="s">
        <v>1523</v>
      </c>
      <c r="H6" s="355" t="s">
        <v>1515</v>
      </c>
      <c r="I6" s="452">
        <v>33</v>
      </c>
    </row>
    <row r="7" spans="1:12" ht="18.75" x14ac:dyDescent="0.25">
      <c r="A7" s="10" t="s">
        <v>1524</v>
      </c>
      <c r="B7" s="354">
        <v>1</v>
      </c>
      <c r="C7" s="13" t="s">
        <v>1512</v>
      </c>
      <c r="H7" s="358" t="s">
        <v>1525</v>
      </c>
      <c r="I7" s="454"/>
    </row>
    <row r="8" spans="1:12" ht="19.5" thickBot="1" x14ac:dyDescent="0.3">
      <c r="A8" s="3" t="s">
        <v>1526</v>
      </c>
      <c r="B8" s="2">
        <v>9</v>
      </c>
      <c r="C8" t="s">
        <v>1523</v>
      </c>
      <c r="H8" s="357" t="s">
        <v>1527</v>
      </c>
      <c r="I8" s="453"/>
    </row>
    <row r="9" spans="1:12" ht="19.5" thickBot="1" x14ac:dyDescent="0.35">
      <c r="A9" s="25" t="s">
        <v>1528</v>
      </c>
      <c r="B9" s="356">
        <v>11</v>
      </c>
      <c r="C9" s="359" t="s">
        <v>1515</v>
      </c>
      <c r="H9" s="360" t="s">
        <v>1529</v>
      </c>
      <c r="I9" s="361">
        <v>19</v>
      </c>
    </row>
    <row r="10" spans="1:12" ht="18.75" x14ac:dyDescent="0.25">
      <c r="A10" s="10" t="s">
        <v>1530</v>
      </c>
      <c r="B10" s="354">
        <v>3</v>
      </c>
      <c r="C10" s="43" t="s">
        <v>1512</v>
      </c>
    </row>
    <row r="11" spans="1:12" ht="18.75" x14ac:dyDescent="0.25">
      <c r="A11" s="3" t="s">
        <v>1531</v>
      </c>
      <c r="B11" s="2">
        <v>21</v>
      </c>
      <c r="C11" s="362" t="s">
        <v>1523</v>
      </c>
    </row>
    <row r="12" spans="1:12" ht="18.75" x14ac:dyDescent="0.25">
      <c r="A12" s="3" t="s">
        <v>1532</v>
      </c>
      <c r="B12" s="2">
        <v>18</v>
      </c>
      <c r="C12" s="362" t="s">
        <v>1533</v>
      </c>
    </row>
    <row r="13" spans="1:12" ht="18.75" x14ac:dyDescent="0.25">
      <c r="A13" s="3" t="s">
        <v>1534</v>
      </c>
      <c r="B13" s="2">
        <v>4</v>
      </c>
      <c r="C13" s="362" t="s">
        <v>1533</v>
      </c>
    </row>
    <row r="14" spans="1:12" ht="18.75" x14ac:dyDescent="0.25">
      <c r="A14" s="3" t="s">
        <v>1535</v>
      </c>
      <c r="B14" s="2">
        <v>8</v>
      </c>
      <c r="C14" s="362" t="s">
        <v>1523</v>
      </c>
    </row>
    <row r="15" spans="1:12" ht="18.75" x14ac:dyDescent="0.25">
      <c r="A15" s="3" t="s">
        <v>1536</v>
      </c>
      <c r="B15" s="2">
        <v>15</v>
      </c>
      <c r="C15" s="362" t="s">
        <v>1523</v>
      </c>
      <c r="D15" s="363"/>
    </row>
    <row r="16" spans="1:12" ht="18.75" x14ac:dyDescent="0.25">
      <c r="A16" s="25" t="s">
        <v>1537</v>
      </c>
      <c r="B16" s="356">
        <v>10</v>
      </c>
      <c r="C16" s="359" t="s">
        <v>1515</v>
      </c>
    </row>
    <row r="17" spans="1:4" ht="18.75" x14ac:dyDescent="0.25">
      <c r="A17" s="3" t="s">
        <v>1538</v>
      </c>
      <c r="B17" s="2">
        <v>4</v>
      </c>
      <c r="C17" s="362" t="s">
        <v>1533</v>
      </c>
    </row>
    <row r="18" spans="1:4" ht="18.75" x14ac:dyDescent="0.25">
      <c r="A18" s="3" t="s">
        <v>1539</v>
      </c>
      <c r="B18" s="2">
        <v>4</v>
      </c>
      <c r="C18" s="362" t="s">
        <v>1533</v>
      </c>
    </row>
    <row r="19" spans="1:4" ht="18.75" x14ac:dyDescent="0.25">
      <c r="A19" s="10" t="s">
        <v>1540</v>
      </c>
      <c r="B19" s="354">
        <v>3</v>
      </c>
      <c r="C19" s="43" t="s">
        <v>1541</v>
      </c>
    </row>
    <row r="20" spans="1:4" ht="18.75" x14ac:dyDescent="0.25">
      <c r="A20" s="25" t="s">
        <v>1542</v>
      </c>
      <c r="B20" s="2">
        <v>3</v>
      </c>
      <c r="C20" s="359" t="s">
        <v>1515</v>
      </c>
    </row>
    <row r="21" spans="1:4" ht="18.75" x14ac:dyDescent="0.25">
      <c r="A21" s="25" t="s">
        <v>1543</v>
      </c>
      <c r="B21" s="2">
        <v>1</v>
      </c>
      <c r="C21" s="359" t="s">
        <v>1515</v>
      </c>
      <c r="D21" t="s">
        <v>1544</v>
      </c>
    </row>
    <row r="22" spans="1:4" ht="18.75" x14ac:dyDescent="0.25">
      <c r="A22" s="364" t="s">
        <v>1545</v>
      </c>
      <c r="B22" s="2">
        <v>6</v>
      </c>
      <c r="C22" s="362" t="s">
        <v>1523</v>
      </c>
      <c r="D22" t="s">
        <v>1546</v>
      </c>
    </row>
    <row r="23" spans="1:4" ht="18.75" x14ac:dyDescent="0.25">
      <c r="A23" s="364" t="s">
        <v>1547</v>
      </c>
      <c r="B23" s="365">
        <v>7</v>
      </c>
      <c r="C23" s="362" t="s">
        <v>1523</v>
      </c>
    </row>
    <row r="24" spans="1:4" x14ac:dyDescent="0.25">
      <c r="B24">
        <f>SUM(B2:B23)</f>
        <v>155</v>
      </c>
    </row>
  </sheetData>
  <mergeCells count="3">
    <mergeCell ref="I2:I3"/>
    <mergeCell ref="I4:I5"/>
    <mergeCell ref="I6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5" sqref="C25"/>
    </sheetView>
  </sheetViews>
  <sheetFormatPr baseColWidth="10" defaultRowHeight="15" x14ac:dyDescent="0.25"/>
  <cols>
    <col min="1" max="1" width="21.42578125" customWidth="1"/>
    <col min="2" max="2" width="25.28515625" customWidth="1"/>
    <col min="3" max="3" width="34.28515625" customWidth="1"/>
    <col min="4" max="4" width="37.7109375" customWidth="1"/>
  </cols>
  <sheetData>
    <row r="1" spans="1:6" ht="18.75" x14ac:dyDescent="0.3">
      <c r="A1" t="s">
        <v>1548</v>
      </c>
      <c r="C1" s="366" t="s">
        <v>1549</v>
      </c>
    </row>
    <row r="2" spans="1:6" ht="4.5" customHeight="1" x14ac:dyDescent="0.25"/>
    <row r="3" spans="1:6" ht="26.25" x14ac:dyDescent="0.4">
      <c r="A3" s="367" t="s">
        <v>1550</v>
      </c>
      <c r="B3" s="367"/>
      <c r="C3" t="s">
        <v>1551</v>
      </c>
      <c r="D3" t="s">
        <v>1552</v>
      </c>
    </row>
    <row r="4" spans="1:6" ht="26.25" x14ac:dyDescent="0.4">
      <c r="A4" s="367"/>
      <c r="B4" s="367"/>
      <c r="D4" t="s">
        <v>1553</v>
      </c>
    </row>
    <row r="5" spans="1:6" ht="4.5" customHeight="1" x14ac:dyDescent="0.25"/>
    <row r="6" spans="1:6" ht="21" x14ac:dyDescent="0.25">
      <c r="C6" s="368" t="s">
        <v>1554</v>
      </c>
      <c r="D6" s="369" t="s">
        <v>1555</v>
      </c>
    </row>
    <row r="7" spans="1:6" x14ac:dyDescent="0.25">
      <c r="A7" s="370" t="s">
        <v>1556</v>
      </c>
      <c r="B7" s="371" t="s">
        <v>1557</v>
      </c>
      <c r="C7" t="s">
        <v>1558</v>
      </c>
      <c r="D7" t="s">
        <v>1559</v>
      </c>
      <c r="E7" t="s">
        <v>2</v>
      </c>
      <c r="F7" t="s">
        <v>3</v>
      </c>
    </row>
    <row r="8" spans="1:6" x14ac:dyDescent="0.25">
      <c r="B8" s="371" t="s">
        <v>1560</v>
      </c>
      <c r="C8" s="13" t="s">
        <v>1561</v>
      </c>
    </row>
    <row r="9" spans="1:6" ht="30.75" x14ac:dyDescent="0.3">
      <c r="B9" s="372" t="s">
        <v>1562</v>
      </c>
      <c r="C9" s="366" t="s">
        <v>1563</v>
      </c>
    </row>
    <row r="10" spans="1:6" x14ac:dyDescent="0.25">
      <c r="B10" s="372" t="s">
        <v>1564</v>
      </c>
      <c r="C10" t="s">
        <v>1565</v>
      </c>
      <c r="D10" s="373" t="s">
        <v>1566</v>
      </c>
    </row>
    <row r="11" spans="1:6" x14ac:dyDescent="0.25">
      <c r="D11" s="373" t="s">
        <v>1567</v>
      </c>
    </row>
    <row r="12" spans="1:6" x14ac:dyDescent="0.25">
      <c r="A12" s="374" t="s">
        <v>1568</v>
      </c>
      <c r="D12" s="373" t="s">
        <v>1569</v>
      </c>
    </row>
    <row r="13" spans="1:6" x14ac:dyDescent="0.25">
      <c r="C13" t="s">
        <v>1570</v>
      </c>
      <c r="D13" s="373" t="s">
        <v>1571</v>
      </c>
    </row>
    <row r="14" spans="1:6" ht="18.75" x14ac:dyDescent="0.3">
      <c r="C14" s="366" t="s">
        <v>1572</v>
      </c>
    </row>
    <row r="15" spans="1:6" x14ac:dyDescent="0.25">
      <c r="C15" t="s">
        <v>1573</v>
      </c>
    </row>
    <row r="16" spans="1:6" ht="18.75" x14ac:dyDescent="0.3">
      <c r="C16" s="366" t="s">
        <v>1574</v>
      </c>
    </row>
    <row r="17" spans="3:3" x14ac:dyDescent="0.25">
      <c r="C17" t="s">
        <v>1575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ESTRUCTURA </vt:lpstr>
      <vt:lpstr>RESPONSABLES </vt:lpstr>
      <vt:lpstr>QUÉ REVISAR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Marìa Monica Villamil Gallego</dc:creator>
  <cp:lastModifiedBy>Maria Monica Villamil Gallego</cp:lastModifiedBy>
  <dcterms:created xsi:type="dcterms:W3CDTF">2020-06-28T05:01:19Z</dcterms:created>
  <dcterms:modified xsi:type="dcterms:W3CDTF">2020-07-03T19:20:04Z</dcterms:modified>
</cp:coreProperties>
</file>