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igi\8. GESTION DEL DESARROLLO SOCIAL\Formatos\"/>
    </mc:Choice>
  </mc:AlternateContent>
  <bookViews>
    <workbookView xWindow="0" yWindow="0" windowWidth="1557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9" i="1"/>
  <c r="H25" i="1"/>
  <c r="H24" i="1"/>
  <c r="I25" i="1"/>
  <c r="I24" i="1"/>
  <c r="G25" i="1"/>
  <c r="G24" i="1"/>
  <c r="E24" i="1"/>
  <c r="H20" i="1" l="1"/>
  <c r="H18" i="1"/>
  <c r="H15" i="1"/>
  <c r="H10" i="1"/>
  <c r="F25" i="1"/>
  <c r="F24" i="1"/>
  <c r="F22" i="1"/>
  <c r="F18" i="1"/>
  <c r="F17" i="1"/>
  <c r="F16" i="1"/>
  <c r="F15" i="1"/>
  <c r="F14" i="1"/>
  <c r="F10" i="1"/>
  <c r="D26" i="1"/>
  <c r="D24" i="1"/>
  <c r="D10" i="1"/>
  <c r="D11" i="1"/>
  <c r="D12" i="1"/>
  <c r="D13" i="1"/>
  <c r="D14" i="1"/>
  <c r="D9" i="1"/>
  <c r="D8" i="1"/>
  <c r="L10" i="1" l="1"/>
  <c r="M10" i="1" s="1"/>
  <c r="N10" i="1" s="1"/>
  <c r="Q10" i="1" s="1"/>
  <c r="L9" i="1"/>
  <c r="M9" i="1" s="1"/>
  <c r="N9" i="1" s="1"/>
  <c r="Q9" i="1" s="1"/>
  <c r="L11" i="1"/>
  <c r="M11" i="1" s="1"/>
  <c r="N11" i="1" s="1"/>
  <c r="Q11" i="1" s="1"/>
  <c r="L12" i="1"/>
  <c r="M12" i="1" s="1"/>
  <c r="N12" i="1" s="1"/>
  <c r="Q12" i="1" s="1"/>
  <c r="L13" i="1"/>
  <c r="M13" i="1" s="1"/>
  <c r="N13" i="1" s="1"/>
  <c r="Q13" i="1" s="1"/>
  <c r="L14" i="1"/>
  <c r="M14" i="1" s="1"/>
  <c r="N14" i="1" s="1"/>
  <c r="Q14" i="1" s="1"/>
  <c r="L15" i="1"/>
  <c r="M15" i="1" s="1"/>
  <c r="N15" i="1" s="1"/>
  <c r="Q15" i="1" s="1"/>
  <c r="L16" i="1"/>
  <c r="M16" i="1" s="1"/>
  <c r="N16" i="1" s="1"/>
  <c r="Q16" i="1" s="1"/>
  <c r="L17" i="1"/>
  <c r="M17" i="1" s="1"/>
  <c r="N17" i="1" s="1"/>
  <c r="Q17" i="1" s="1"/>
  <c r="L18" i="1"/>
  <c r="M18" i="1" s="1"/>
  <c r="N18" i="1" s="1"/>
  <c r="Q18" i="1" s="1"/>
  <c r="L19" i="1"/>
  <c r="M19" i="1" s="1"/>
  <c r="N19" i="1" s="1"/>
  <c r="Q19" i="1" s="1"/>
  <c r="L20" i="1"/>
  <c r="M20" i="1" s="1"/>
  <c r="N20" i="1" s="1"/>
  <c r="Q20" i="1" s="1"/>
  <c r="L21" i="1"/>
  <c r="M21" i="1" s="1"/>
  <c r="N21" i="1" s="1"/>
  <c r="Q21" i="1" s="1"/>
  <c r="L22" i="1"/>
  <c r="M22" i="1" s="1"/>
  <c r="N22" i="1" s="1"/>
  <c r="Q22" i="1" s="1"/>
  <c r="L24" i="1"/>
  <c r="M24" i="1" s="1"/>
  <c r="N24" i="1" s="1"/>
  <c r="Q24" i="1" s="1"/>
  <c r="L25" i="1"/>
  <c r="M25" i="1" s="1"/>
  <c r="N25" i="1" s="1"/>
  <c r="Q25" i="1" s="1"/>
  <c r="L26" i="1"/>
  <c r="M26" i="1" s="1"/>
  <c r="N26" i="1" s="1"/>
  <c r="Q26" i="1" s="1"/>
  <c r="L23" i="1"/>
  <c r="M23" i="1" s="1"/>
  <c r="N23" i="1" s="1"/>
  <c r="Q23" i="1" s="1"/>
  <c r="L8" i="1"/>
  <c r="M8" i="1" l="1"/>
  <c r="N8" i="1" s="1"/>
  <c r="Q8" i="1" s="1"/>
</calcChain>
</file>

<file path=xl/sharedStrings.xml><?xml version="1.0" encoding="utf-8"?>
<sst xmlns="http://schemas.openxmlformats.org/spreadsheetml/2006/main" count="69" uniqueCount="64">
  <si>
    <t>BCG</t>
  </si>
  <si>
    <t>Hep B</t>
  </si>
  <si>
    <t>VOP</t>
  </si>
  <si>
    <t>VIP</t>
  </si>
  <si>
    <t>DPTa</t>
  </si>
  <si>
    <t>Penta</t>
  </si>
  <si>
    <t>Rota</t>
  </si>
  <si>
    <t>Neumo</t>
  </si>
  <si>
    <t>SRP</t>
  </si>
  <si>
    <t>FA</t>
  </si>
  <si>
    <t>Hep A</t>
  </si>
  <si>
    <t>DPT</t>
  </si>
  <si>
    <t>Td</t>
  </si>
  <si>
    <t>VPH</t>
  </si>
  <si>
    <t>Varicela</t>
  </si>
  <si>
    <t>Jeringas 22</t>
  </si>
  <si>
    <t>Jeringas 23</t>
  </si>
  <si>
    <t>Jeringas 25</t>
  </si>
  <si>
    <t>Jeringas 26</t>
  </si>
  <si>
    <t>Presentación</t>
  </si>
  <si>
    <t>% pérdida</t>
  </si>
  <si>
    <t>Menores de 1 año</t>
  </si>
  <si>
    <t>A vacunar</t>
  </si>
  <si>
    <t>Dosis por pna</t>
  </si>
  <si>
    <t>1 a 2 años</t>
  </si>
  <si>
    <t>2 a 11 años</t>
  </si>
  <si>
    <t>Otras poblaciones</t>
  </si>
  <si>
    <t>Saldo disponible</t>
  </si>
  <si>
    <t>Meses pedido</t>
  </si>
  <si>
    <t>Insumos a solicitar</t>
  </si>
  <si>
    <t xml:space="preserve">Insumos a solicitar por presentación </t>
  </si>
  <si>
    <t>Descripción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</si>
  <si>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</si>
  <si>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</si>
  <si>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</si>
  <si>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</si>
  <si>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</si>
  <si>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</si>
  <si>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</si>
  <si>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</si>
  <si>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</si>
  <si>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</si>
  <si>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</si>
  <si>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</si>
  <si>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</si>
  <si>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</si>
  <si>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</si>
  <si>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</si>
  <si>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</si>
  <si>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Q</t>
  </si>
  <si>
    <t>Dosis por persona</t>
  </si>
  <si>
    <t>Demanda total periodo
((D*E)+(F*G)+(H*I)+(J*K)/(1-C)</t>
  </si>
  <si>
    <t>Dosis requeridas con base en presentación 
REDONDEAR MAS (L/B,0)*B</t>
  </si>
  <si>
    <t>Necesidad mensual
M/12</t>
  </si>
  <si>
    <t>Meta menor de un año:</t>
  </si>
  <si>
    <t>Meta un año:</t>
  </si>
  <si>
    <t>Meta 5 años:</t>
  </si>
  <si>
    <t>Gestantes:</t>
  </si>
  <si>
    <t>9 años:</t>
  </si>
  <si>
    <t>Versión: 01</t>
  </si>
  <si>
    <t>Mujeres en edad fértil:</t>
  </si>
  <si>
    <t>PROGRAMACIÓN DE INSUMOS PROGRAMA AMPLIADO DE INMUNIZACIONES - PAI</t>
  </si>
  <si>
    <t>Fecha de Actualización: 
30/06/2017</t>
  </si>
  <si>
    <t>Código: FO-GS-37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</si>
</sst>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52917</xdr:rowOff>
    </xdr:from>
    <xdr:to>
      <xdr:col>1</xdr:col>
      <xdr:colOff>349250</xdr:colOff>
      <xdr:row>2</xdr:row>
      <xdr:rowOff>338667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52917"/>
          <a:ext cx="984251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O1" sqref="O1:R3"/>
    </sheetView>
  </sheetViews>
  <sheetFormatPr baseColWidth="10" defaultColWidth="11" defaultRowHeight="15" x14ac:dyDescent="0.25"/>
  <cols>
    <col min="1" max="1" width="11" style="1"/>
    <col min="2" max="2" width="7" style="1" customWidth="1"/>
    <col min="3" max="3" width="11" style="1" customWidth="1"/>
    <col min="4" max="5" width="7.28515625" style="1" customWidth="1"/>
    <col min="6" max="7" width="6.5703125" style="1" customWidth="1"/>
    <col min="8" max="9" width="7.28515625" style="1" customWidth="1"/>
    <col min="10" max="11" width="6.5703125" style="1" customWidth="1"/>
    <col min="12" max="12" width="9" style="1" customWidth="1"/>
    <col min="13" max="13" width="11" style="1"/>
    <col min="14" max="14" width="7.28515625" style="1" customWidth="1"/>
    <col min="15" max="15" width="6.5703125" style="1" customWidth="1"/>
    <col min="16" max="16" width="4.7109375" style="1" customWidth="1"/>
    <col min="17" max="17" width="6.7109375" style="1" customWidth="1"/>
    <col min="18" max="18" width="8.5703125" style="1" customWidth="1"/>
    <col min="19" max="16384" width="11" style="1"/>
  </cols>
  <sheetData>
    <row r="1" spans="1:18" ht="15" customHeight="1" x14ac:dyDescent="0.25">
      <c r="A1" s="11"/>
      <c r="B1" s="12"/>
      <c r="C1" s="27" t="s">
        <v>61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4" t="s">
        <v>63</v>
      </c>
      <c r="P1" s="35"/>
      <c r="Q1" s="35"/>
      <c r="R1" s="36"/>
    </row>
    <row r="2" spans="1:18" ht="20.25" customHeight="1" x14ac:dyDescent="0.25">
      <c r="A2" s="13"/>
      <c r="B2" s="14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7" t="s">
        <v>59</v>
      </c>
      <c r="P2" s="26"/>
      <c r="Q2" s="26"/>
      <c r="R2" s="38"/>
    </row>
    <row r="3" spans="1:18" ht="27.75" customHeight="1" thickBot="1" x14ac:dyDescent="0.3">
      <c r="A3" s="15"/>
      <c r="B3" s="16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9" t="s">
        <v>62</v>
      </c>
      <c r="P3" s="40"/>
      <c r="Q3" s="40"/>
      <c r="R3" s="41"/>
    </row>
    <row r="5" spans="1:18" s="2" customFormat="1" x14ac:dyDescent="0.25">
      <c r="A5" s="6" t="s">
        <v>32</v>
      </c>
      <c r="B5" s="6" t="s">
        <v>33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  <c r="I5" s="6" t="s">
        <v>40</v>
      </c>
      <c r="J5" s="6" t="s">
        <v>41</v>
      </c>
      <c r="K5" s="6" t="s">
        <v>42</v>
      </c>
      <c r="L5" s="6" t="s">
        <v>43</v>
      </c>
      <c r="M5" s="6" t="s">
        <v>44</v>
      </c>
      <c r="N5" s="6" t="s">
        <v>45</v>
      </c>
      <c r="O5" s="6" t="s">
        <v>46</v>
      </c>
      <c r="P5" s="6" t="s">
        <v>47</v>
      </c>
      <c r="Q5" s="6" t="s">
        <v>49</v>
      </c>
      <c r="R5" s="6" t="s">
        <v>48</v>
      </c>
    </row>
    <row r="6" spans="1:18" ht="26.25" customHeight="1" x14ac:dyDescent="0.25">
      <c r="A6" s="20" t="s">
        <v>31</v>
      </c>
      <c r="B6" s="22" t="s">
        <v>19</v>
      </c>
      <c r="C6" s="22" t="s">
        <v>20</v>
      </c>
      <c r="D6" s="20" t="s">
        <v>21</v>
      </c>
      <c r="E6" s="20"/>
      <c r="F6" s="20" t="s">
        <v>24</v>
      </c>
      <c r="G6" s="20"/>
      <c r="H6" s="20" t="s">
        <v>25</v>
      </c>
      <c r="I6" s="20"/>
      <c r="J6" s="24" t="s">
        <v>26</v>
      </c>
      <c r="K6" s="24"/>
      <c r="L6" s="33" t="s">
        <v>51</v>
      </c>
      <c r="M6" s="33" t="s">
        <v>52</v>
      </c>
      <c r="N6" s="33" t="s">
        <v>53</v>
      </c>
      <c r="O6" s="22" t="s">
        <v>27</v>
      </c>
      <c r="P6" s="22" t="s">
        <v>28</v>
      </c>
      <c r="Q6" s="22" t="s">
        <v>29</v>
      </c>
      <c r="R6" s="22" t="s">
        <v>30</v>
      </c>
    </row>
    <row r="7" spans="1:18" ht="46.5" customHeight="1" x14ac:dyDescent="0.25">
      <c r="A7" s="21"/>
      <c r="B7" s="23"/>
      <c r="C7" s="23"/>
      <c r="D7" s="5" t="s">
        <v>22</v>
      </c>
      <c r="E7" s="5" t="s">
        <v>23</v>
      </c>
      <c r="F7" s="5" t="s">
        <v>22</v>
      </c>
      <c r="G7" s="5" t="s">
        <v>23</v>
      </c>
      <c r="H7" s="5" t="s">
        <v>22</v>
      </c>
      <c r="I7" s="5" t="s">
        <v>23</v>
      </c>
      <c r="J7" s="5" t="s">
        <v>22</v>
      </c>
      <c r="K7" s="5" t="s">
        <v>50</v>
      </c>
      <c r="L7" s="33"/>
      <c r="M7" s="33"/>
      <c r="N7" s="33"/>
      <c r="O7" s="23"/>
      <c r="P7" s="23"/>
      <c r="Q7" s="23"/>
      <c r="R7" s="23"/>
    </row>
    <row r="8" spans="1:18" x14ac:dyDescent="0.25">
      <c r="A8" s="6" t="s">
        <v>0</v>
      </c>
      <c r="B8" s="5">
        <v>10</v>
      </c>
      <c r="C8" s="5">
        <v>65</v>
      </c>
      <c r="D8" s="5">
        <f>$C$28</f>
        <v>0</v>
      </c>
      <c r="E8" s="5">
        <v>1</v>
      </c>
      <c r="F8" s="5"/>
      <c r="G8" s="5"/>
      <c r="H8" s="5"/>
      <c r="I8" s="5"/>
      <c r="J8" s="5"/>
      <c r="K8" s="5"/>
      <c r="L8" s="5">
        <f>+(D8*E8)+(F8*G8)+(H8*I8)+(J8*K8)/1-C8</f>
        <v>-65</v>
      </c>
      <c r="M8" s="5">
        <f>ROUND(L8/B8,0)*B8</f>
        <v>-70</v>
      </c>
      <c r="N8" s="7">
        <f>+M8/12</f>
        <v>-5.833333333333333</v>
      </c>
      <c r="O8" s="7"/>
      <c r="P8" s="8">
        <v>1.5</v>
      </c>
      <c r="Q8" s="7">
        <f>+(N8-O8)*P8</f>
        <v>-8.75</v>
      </c>
      <c r="R8" s="5">
        <v>380</v>
      </c>
    </row>
    <row r="9" spans="1:18" x14ac:dyDescent="0.25">
      <c r="A9" s="6" t="s">
        <v>1</v>
      </c>
      <c r="B9" s="5">
        <v>1</v>
      </c>
      <c r="C9" s="5">
        <v>1</v>
      </c>
      <c r="D9" s="5">
        <f>$C$28</f>
        <v>0</v>
      </c>
      <c r="E9" s="5">
        <v>1</v>
      </c>
      <c r="F9" s="5"/>
      <c r="G9" s="5"/>
      <c r="H9" s="5"/>
      <c r="I9" s="5"/>
      <c r="J9" s="5"/>
      <c r="K9" s="5"/>
      <c r="L9" s="5">
        <f t="shared" ref="L9:L26" si="0">+(D9*E9)+(F9*G9)+(H9*I9)+(J9*K9)/1-C9</f>
        <v>-1</v>
      </c>
      <c r="M9" s="5">
        <f t="shared" ref="M9:M26" si="1">ROUND(L9/B9,0)*B9</f>
        <v>-1</v>
      </c>
      <c r="N9" s="7">
        <f t="shared" ref="N9:N26" si="2">+M9/12</f>
        <v>-8.3333333333333329E-2</v>
      </c>
      <c r="O9" s="7"/>
      <c r="P9" s="8">
        <v>1.5</v>
      </c>
      <c r="Q9" s="7">
        <f t="shared" ref="Q9:Q26" si="3">+(N9-O9)*P9</f>
        <v>-0.125</v>
      </c>
      <c r="R9" s="5">
        <v>380</v>
      </c>
    </row>
    <row r="10" spans="1:18" x14ac:dyDescent="0.25">
      <c r="A10" s="6" t="s">
        <v>2</v>
      </c>
      <c r="B10" s="5">
        <v>20</v>
      </c>
      <c r="C10" s="5">
        <v>45</v>
      </c>
      <c r="D10" s="5">
        <f t="shared" ref="D10:D14" si="4">$C$28</f>
        <v>0</v>
      </c>
      <c r="E10" s="5">
        <v>2</v>
      </c>
      <c r="F10" s="5">
        <f>$F$28</f>
        <v>0</v>
      </c>
      <c r="G10" s="5">
        <v>1</v>
      </c>
      <c r="H10" s="5">
        <f>$I$28</f>
        <v>0</v>
      </c>
      <c r="I10" s="5">
        <v>1</v>
      </c>
      <c r="J10" s="5"/>
      <c r="K10" s="5"/>
      <c r="L10" s="5">
        <f t="shared" si="0"/>
        <v>-45</v>
      </c>
      <c r="M10" s="5">
        <f t="shared" si="1"/>
        <v>-40</v>
      </c>
      <c r="N10" s="7">
        <f t="shared" si="2"/>
        <v>-3.3333333333333335</v>
      </c>
      <c r="O10" s="7"/>
      <c r="P10" s="8">
        <v>1.5</v>
      </c>
      <c r="Q10" s="7">
        <f t="shared" si="3"/>
        <v>-5</v>
      </c>
      <c r="R10" s="5">
        <v>0</v>
      </c>
    </row>
    <row r="11" spans="1:18" x14ac:dyDescent="0.25">
      <c r="A11" s="6" t="s">
        <v>3</v>
      </c>
      <c r="B11" s="5">
        <v>1</v>
      </c>
      <c r="C11" s="5">
        <v>1</v>
      </c>
      <c r="D11" s="5">
        <f t="shared" si="4"/>
        <v>0</v>
      </c>
      <c r="E11" s="5">
        <v>1</v>
      </c>
      <c r="F11" s="5"/>
      <c r="G11" s="5"/>
      <c r="H11" s="5"/>
      <c r="I11" s="5"/>
      <c r="J11" s="5"/>
      <c r="K11" s="5"/>
      <c r="L11" s="5">
        <f t="shared" si="0"/>
        <v>-1</v>
      </c>
      <c r="M11" s="5">
        <f t="shared" si="1"/>
        <v>-1</v>
      </c>
      <c r="N11" s="7">
        <f t="shared" si="2"/>
        <v>-8.3333333333333329E-2</v>
      </c>
      <c r="O11" s="7"/>
      <c r="P11" s="8">
        <v>1.5</v>
      </c>
      <c r="Q11" s="7">
        <f t="shared" si="3"/>
        <v>-0.125</v>
      </c>
      <c r="R11" s="5">
        <v>0</v>
      </c>
    </row>
    <row r="12" spans="1:18" x14ac:dyDescent="0.25">
      <c r="A12" s="6" t="s">
        <v>5</v>
      </c>
      <c r="B12" s="5">
        <v>1</v>
      </c>
      <c r="C12" s="5">
        <v>1</v>
      </c>
      <c r="D12" s="5">
        <f t="shared" si="4"/>
        <v>0</v>
      </c>
      <c r="E12" s="5">
        <v>3</v>
      </c>
      <c r="F12" s="5"/>
      <c r="G12" s="5"/>
      <c r="H12" s="5"/>
      <c r="I12" s="5"/>
      <c r="J12" s="5"/>
      <c r="K12" s="5"/>
      <c r="L12" s="5">
        <f t="shared" si="0"/>
        <v>-1</v>
      </c>
      <c r="M12" s="5">
        <f t="shared" si="1"/>
        <v>-1</v>
      </c>
      <c r="N12" s="7">
        <f t="shared" si="2"/>
        <v>-8.3333333333333329E-2</v>
      </c>
      <c r="O12" s="7"/>
      <c r="P12" s="8">
        <v>1.5</v>
      </c>
      <c r="Q12" s="7">
        <f t="shared" si="3"/>
        <v>-0.125</v>
      </c>
      <c r="R12" s="5">
        <v>15</v>
      </c>
    </row>
    <row r="13" spans="1:18" x14ac:dyDescent="0.25">
      <c r="A13" s="6" t="s">
        <v>6</v>
      </c>
      <c r="B13" s="5">
        <v>1</v>
      </c>
      <c r="C13" s="5">
        <v>1</v>
      </c>
      <c r="D13" s="5">
        <f t="shared" si="4"/>
        <v>0</v>
      </c>
      <c r="E13" s="5">
        <v>2</v>
      </c>
      <c r="F13" s="5"/>
      <c r="G13" s="5"/>
      <c r="H13" s="5"/>
      <c r="I13" s="5"/>
      <c r="J13" s="5"/>
      <c r="K13" s="5"/>
      <c r="L13" s="5">
        <f t="shared" si="0"/>
        <v>-1</v>
      </c>
      <c r="M13" s="5">
        <f t="shared" si="1"/>
        <v>-1</v>
      </c>
      <c r="N13" s="7">
        <f t="shared" si="2"/>
        <v>-8.3333333333333329E-2</v>
      </c>
      <c r="O13" s="7"/>
      <c r="P13" s="8">
        <v>1.5</v>
      </c>
      <c r="Q13" s="7">
        <f t="shared" si="3"/>
        <v>-0.125</v>
      </c>
      <c r="R13" s="5">
        <v>0</v>
      </c>
    </row>
    <row r="14" spans="1:18" x14ac:dyDescent="0.25">
      <c r="A14" s="6" t="s">
        <v>7</v>
      </c>
      <c r="B14" s="5">
        <v>1</v>
      </c>
      <c r="C14" s="5">
        <v>1</v>
      </c>
      <c r="D14" s="5">
        <f t="shared" si="4"/>
        <v>0</v>
      </c>
      <c r="E14" s="5">
        <v>2</v>
      </c>
      <c r="F14" s="5">
        <f t="shared" ref="F14:F17" si="5">$F$28</f>
        <v>0</v>
      </c>
      <c r="G14" s="5">
        <v>1</v>
      </c>
      <c r="H14" s="5"/>
      <c r="I14" s="5"/>
      <c r="J14" s="5"/>
      <c r="K14" s="5"/>
      <c r="L14" s="5">
        <f t="shared" si="0"/>
        <v>-1</v>
      </c>
      <c r="M14" s="5">
        <f t="shared" si="1"/>
        <v>-1</v>
      </c>
      <c r="N14" s="7">
        <f t="shared" si="2"/>
        <v>-8.3333333333333329E-2</v>
      </c>
      <c r="O14" s="7"/>
      <c r="P14" s="8">
        <v>1.5</v>
      </c>
      <c r="Q14" s="7">
        <f t="shared" si="3"/>
        <v>-0.125</v>
      </c>
      <c r="R14" s="5">
        <v>1142</v>
      </c>
    </row>
    <row r="15" spans="1:18" x14ac:dyDescent="0.25">
      <c r="A15" s="6" t="s">
        <v>8</v>
      </c>
      <c r="B15" s="5">
        <v>5</v>
      </c>
      <c r="C15" s="5">
        <v>1</v>
      </c>
      <c r="D15" s="5"/>
      <c r="E15" s="5"/>
      <c r="F15" s="5">
        <f t="shared" si="5"/>
        <v>0</v>
      </c>
      <c r="G15" s="5">
        <v>1</v>
      </c>
      <c r="H15" s="5">
        <f>$I$28</f>
        <v>0</v>
      </c>
      <c r="I15" s="5">
        <v>1</v>
      </c>
      <c r="J15" s="5"/>
      <c r="K15" s="5"/>
      <c r="L15" s="5">
        <f t="shared" si="0"/>
        <v>-1</v>
      </c>
      <c r="M15" s="5">
        <f t="shared" si="1"/>
        <v>0</v>
      </c>
      <c r="N15" s="7">
        <f t="shared" si="2"/>
        <v>0</v>
      </c>
      <c r="O15" s="7"/>
      <c r="P15" s="8">
        <v>1.5</v>
      </c>
      <c r="Q15" s="7">
        <f t="shared" si="3"/>
        <v>0</v>
      </c>
      <c r="R15" s="5">
        <v>800</v>
      </c>
    </row>
    <row r="16" spans="1:18" x14ac:dyDescent="0.25">
      <c r="A16" s="6" t="s">
        <v>9</v>
      </c>
      <c r="B16" s="5">
        <v>10</v>
      </c>
      <c r="C16" s="5">
        <v>65</v>
      </c>
      <c r="D16" s="5"/>
      <c r="E16" s="5"/>
      <c r="F16" s="5">
        <f t="shared" si="5"/>
        <v>0</v>
      </c>
      <c r="G16" s="5">
        <v>1</v>
      </c>
      <c r="H16" s="5"/>
      <c r="I16" s="5"/>
      <c r="J16" s="5"/>
      <c r="K16" s="5"/>
      <c r="L16" s="5">
        <f t="shared" si="0"/>
        <v>-65</v>
      </c>
      <c r="M16" s="5">
        <f t="shared" si="1"/>
        <v>-70</v>
      </c>
      <c r="N16" s="7">
        <f t="shared" si="2"/>
        <v>-5.833333333333333</v>
      </c>
      <c r="O16" s="7"/>
      <c r="P16" s="8">
        <v>1.5</v>
      </c>
      <c r="Q16" s="7">
        <f t="shared" si="3"/>
        <v>-8.75</v>
      </c>
      <c r="R16" s="5">
        <v>0</v>
      </c>
    </row>
    <row r="17" spans="1:18" x14ac:dyDescent="0.25">
      <c r="A17" s="6" t="s">
        <v>10</v>
      </c>
      <c r="B17" s="5">
        <v>1</v>
      </c>
      <c r="C17" s="5">
        <v>1</v>
      </c>
      <c r="D17" s="5"/>
      <c r="E17" s="5"/>
      <c r="F17" s="5">
        <f t="shared" si="5"/>
        <v>0</v>
      </c>
      <c r="G17" s="5">
        <v>1</v>
      </c>
      <c r="H17" s="5"/>
      <c r="I17" s="5"/>
      <c r="J17" s="5"/>
      <c r="K17" s="5"/>
      <c r="L17" s="5">
        <f t="shared" si="0"/>
        <v>-1</v>
      </c>
      <c r="M17" s="5">
        <f t="shared" si="1"/>
        <v>-1</v>
      </c>
      <c r="N17" s="7">
        <f t="shared" si="2"/>
        <v>-8.3333333333333329E-2</v>
      </c>
      <c r="O17" s="7"/>
      <c r="P17" s="8">
        <v>1.5</v>
      </c>
      <c r="Q17" s="7">
        <f t="shared" si="3"/>
        <v>-0.125</v>
      </c>
      <c r="R17" s="5">
        <v>0</v>
      </c>
    </row>
    <row r="18" spans="1:18" x14ac:dyDescent="0.25">
      <c r="A18" s="6" t="s">
        <v>11</v>
      </c>
      <c r="B18" s="5">
        <v>10</v>
      </c>
      <c r="C18" s="5">
        <v>35</v>
      </c>
      <c r="D18" s="5"/>
      <c r="E18" s="5"/>
      <c r="F18" s="5">
        <f>$F$28</f>
        <v>0</v>
      </c>
      <c r="G18" s="5">
        <v>1</v>
      </c>
      <c r="H18" s="5">
        <f>$I$28</f>
        <v>0</v>
      </c>
      <c r="I18" s="5">
        <v>1</v>
      </c>
      <c r="J18" s="5"/>
      <c r="K18" s="5"/>
      <c r="L18" s="5">
        <f t="shared" si="0"/>
        <v>-35</v>
      </c>
      <c r="M18" s="5">
        <f t="shared" si="1"/>
        <v>-40</v>
      </c>
      <c r="N18" s="7">
        <f t="shared" si="2"/>
        <v>-3.3333333333333335</v>
      </c>
      <c r="O18" s="7"/>
      <c r="P18" s="8">
        <v>1.5</v>
      </c>
      <c r="Q18" s="7">
        <f t="shared" si="3"/>
        <v>-5</v>
      </c>
      <c r="R18" s="5">
        <v>0</v>
      </c>
    </row>
    <row r="19" spans="1:18" x14ac:dyDescent="0.25">
      <c r="A19" s="6" t="s">
        <v>12</v>
      </c>
      <c r="B19" s="5">
        <v>10</v>
      </c>
      <c r="C19" s="5">
        <v>25</v>
      </c>
      <c r="D19" s="5"/>
      <c r="E19" s="5"/>
      <c r="F19" s="5"/>
      <c r="G19" s="5"/>
      <c r="H19" s="5"/>
      <c r="I19" s="5"/>
      <c r="J19" s="5">
        <f>+P28</f>
        <v>0</v>
      </c>
      <c r="K19" s="5">
        <v>1</v>
      </c>
      <c r="L19" s="5">
        <f t="shared" si="0"/>
        <v>-25</v>
      </c>
      <c r="M19" s="5">
        <f t="shared" si="1"/>
        <v>-30</v>
      </c>
      <c r="N19" s="7">
        <f t="shared" si="2"/>
        <v>-2.5</v>
      </c>
      <c r="O19" s="7"/>
      <c r="P19" s="8">
        <v>1.5</v>
      </c>
      <c r="Q19" s="7">
        <f t="shared" si="3"/>
        <v>-3.75</v>
      </c>
      <c r="R19" s="5">
        <v>300</v>
      </c>
    </row>
    <row r="20" spans="1:18" x14ac:dyDescent="0.25">
      <c r="A20" s="6" t="s">
        <v>13</v>
      </c>
      <c r="B20" s="5">
        <v>1</v>
      </c>
      <c r="C20" s="5">
        <v>1</v>
      </c>
      <c r="D20" s="5"/>
      <c r="E20" s="5"/>
      <c r="F20" s="5"/>
      <c r="G20" s="5"/>
      <c r="H20" s="5">
        <f>+N28</f>
        <v>0</v>
      </c>
      <c r="I20" s="5">
        <v>2</v>
      </c>
      <c r="J20" s="5"/>
      <c r="K20" s="5"/>
      <c r="L20" s="5">
        <f t="shared" si="0"/>
        <v>-1</v>
      </c>
      <c r="M20" s="5">
        <f t="shared" si="1"/>
        <v>-1</v>
      </c>
      <c r="N20" s="7">
        <f t="shared" si="2"/>
        <v>-8.3333333333333329E-2</v>
      </c>
      <c r="O20" s="7"/>
      <c r="P20" s="8">
        <v>1.5</v>
      </c>
      <c r="Q20" s="7">
        <f t="shared" si="3"/>
        <v>-0.125</v>
      </c>
      <c r="R20" s="5">
        <v>800</v>
      </c>
    </row>
    <row r="21" spans="1:18" x14ac:dyDescent="0.25">
      <c r="A21" s="6" t="s">
        <v>4</v>
      </c>
      <c r="B21" s="5">
        <v>1</v>
      </c>
      <c r="C21" s="5">
        <v>1</v>
      </c>
      <c r="D21" s="5"/>
      <c r="E21" s="5"/>
      <c r="F21" s="5"/>
      <c r="G21" s="5"/>
      <c r="H21" s="5"/>
      <c r="I21" s="5"/>
      <c r="J21" s="5"/>
      <c r="K21" s="5">
        <v>1</v>
      </c>
      <c r="L21" s="5">
        <f t="shared" si="0"/>
        <v>-1</v>
      </c>
      <c r="M21" s="5">
        <f t="shared" si="1"/>
        <v>-1</v>
      </c>
      <c r="N21" s="7">
        <f t="shared" si="2"/>
        <v>-8.3333333333333329E-2</v>
      </c>
      <c r="O21" s="7"/>
      <c r="P21" s="8">
        <v>1.5</v>
      </c>
      <c r="Q21" s="7">
        <f t="shared" si="3"/>
        <v>-0.125</v>
      </c>
      <c r="R21" s="5">
        <v>0</v>
      </c>
    </row>
    <row r="22" spans="1:18" x14ac:dyDescent="0.25">
      <c r="A22" s="6" t="s">
        <v>14</v>
      </c>
      <c r="B22" s="5">
        <v>1</v>
      </c>
      <c r="C22" s="5">
        <v>1</v>
      </c>
      <c r="D22" s="5"/>
      <c r="E22" s="5"/>
      <c r="F22" s="5">
        <f>$F$28</f>
        <v>0</v>
      </c>
      <c r="G22" s="5">
        <v>1</v>
      </c>
      <c r="H22" s="5"/>
      <c r="I22" s="5"/>
      <c r="J22" s="5"/>
      <c r="K22" s="5"/>
      <c r="L22" s="5">
        <f t="shared" si="0"/>
        <v>-1</v>
      </c>
      <c r="M22" s="5">
        <f t="shared" si="1"/>
        <v>-1</v>
      </c>
      <c r="N22" s="7">
        <f t="shared" si="2"/>
        <v>-8.3333333333333329E-2</v>
      </c>
      <c r="O22" s="7"/>
      <c r="P22" s="8">
        <v>1.5</v>
      </c>
      <c r="Q22" s="7">
        <f t="shared" si="3"/>
        <v>-0.125</v>
      </c>
      <c r="R22" s="5">
        <v>0</v>
      </c>
    </row>
    <row r="23" spans="1:18" x14ac:dyDescent="0.25">
      <c r="A23" s="6" t="s">
        <v>15</v>
      </c>
      <c r="B23" s="5">
        <v>1</v>
      </c>
      <c r="C23" s="5">
        <v>5</v>
      </c>
      <c r="D23" s="5"/>
      <c r="E23" s="5"/>
      <c r="F23" s="5"/>
      <c r="G23" s="5"/>
      <c r="H23" s="5"/>
      <c r="I23" s="5"/>
      <c r="J23" s="5">
        <f>+P28</f>
        <v>0</v>
      </c>
      <c r="K23" s="5">
        <v>1</v>
      </c>
      <c r="L23" s="5">
        <f t="shared" si="0"/>
        <v>-5</v>
      </c>
      <c r="M23" s="5">
        <f t="shared" si="1"/>
        <v>-5</v>
      </c>
      <c r="N23" s="7">
        <f t="shared" si="2"/>
        <v>-0.41666666666666669</v>
      </c>
      <c r="O23" s="7"/>
      <c r="P23" s="8">
        <v>1.5</v>
      </c>
      <c r="Q23" s="7">
        <f t="shared" si="3"/>
        <v>-0.625</v>
      </c>
      <c r="R23" s="5">
        <v>0</v>
      </c>
    </row>
    <row r="24" spans="1:18" x14ac:dyDescent="0.25">
      <c r="A24" s="6" t="s">
        <v>16</v>
      </c>
      <c r="B24" s="5">
        <v>1</v>
      </c>
      <c r="C24" s="5">
        <v>5</v>
      </c>
      <c r="D24" s="5">
        <f t="shared" ref="D24" si="6">$C$28</f>
        <v>0</v>
      </c>
      <c r="E24" s="5">
        <f>+E9+E11+E12+E14</f>
        <v>7</v>
      </c>
      <c r="F24" s="5">
        <f>$F$28</f>
        <v>0</v>
      </c>
      <c r="G24" s="5">
        <f>+G14+G17+G18+G22</f>
        <v>4</v>
      </c>
      <c r="H24" s="5">
        <f>+I28+N28</f>
        <v>0</v>
      </c>
      <c r="I24" s="5">
        <f>+I18</f>
        <v>1</v>
      </c>
      <c r="J24" s="5"/>
      <c r="K24" s="5"/>
      <c r="L24" s="5">
        <f t="shared" si="0"/>
        <v>-5</v>
      </c>
      <c r="M24" s="5">
        <f t="shared" si="1"/>
        <v>-5</v>
      </c>
      <c r="N24" s="7">
        <f t="shared" si="2"/>
        <v>-0.41666666666666669</v>
      </c>
      <c r="O24" s="7"/>
      <c r="P24" s="8">
        <v>1.5</v>
      </c>
      <c r="Q24" s="7">
        <f t="shared" si="3"/>
        <v>-0.625</v>
      </c>
      <c r="R24" s="5">
        <v>1400</v>
      </c>
    </row>
    <row r="25" spans="1:18" x14ac:dyDescent="0.25">
      <c r="A25" s="6" t="s">
        <v>17</v>
      </c>
      <c r="B25" s="5">
        <v>1</v>
      </c>
      <c r="C25" s="5">
        <v>5</v>
      </c>
      <c r="D25" s="5"/>
      <c r="E25" s="5"/>
      <c r="F25" s="5">
        <f>$F$28</f>
        <v>0</v>
      </c>
      <c r="G25" s="5">
        <f>+G15+G16</f>
        <v>2</v>
      </c>
      <c r="H25" s="5">
        <f>+I28</f>
        <v>0</v>
      </c>
      <c r="I25" s="5">
        <f>+I15</f>
        <v>1</v>
      </c>
      <c r="J25" s="5"/>
      <c r="K25" s="5"/>
      <c r="L25" s="5">
        <f t="shared" si="0"/>
        <v>-5</v>
      </c>
      <c r="M25" s="5">
        <f t="shared" si="1"/>
        <v>-5</v>
      </c>
      <c r="N25" s="7">
        <f t="shared" si="2"/>
        <v>-0.41666666666666669</v>
      </c>
      <c r="O25" s="7"/>
      <c r="P25" s="8">
        <v>1.5</v>
      </c>
      <c r="Q25" s="7">
        <f t="shared" si="3"/>
        <v>-0.625</v>
      </c>
      <c r="R25" s="5"/>
    </row>
    <row r="26" spans="1:18" x14ac:dyDescent="0.25">
      <c r="A26" s="6" t="s">
        <v>18</v>
      </c>
      <c r="B26" s="5">
        <v>1</v>
      </c>
      <c r="C26" s="5">
        <v>5</v>
      </c>
      <c r="D26" s="5">
        <f t="shared" ref="D26" si="7">$C$28</f>
        <v>0</v>
      </c>
      <c r="E26" s="5">
        <v>1</v>
      </c>
      <c r="F26" s="5"/>
      <c r="G26" s="5"/>
      <c r="H26" s="5"/>
      <c r="I26" s="5"/>
      <c r="J26" s="5"/>
      <c r="K26" s="5"/>
      <c r="L26" s="5">
        <f t="shared" si="0"/>
        <v>-5</v>
      </c>
      <c r="M26" s="5">
        <f t="shared" si="1"/>
        <v>-5</v>
      </c>
      <c r="N26" s="7">
        <f t="shared" si="2"/>
        <v>-0.41666666666666669</v>
      </c>
      <c r="O26" s="7"/>
      <c r="P26" s="8">
        <v>1.5</v>
      </c>
      <c r="Q26" s="7">
        <f t="shared" si="3"/>
        <v>-0.625</v>
      </c>
      <c r="R26" s="5">
        <v>300</v>
      </c>
    </row>
    <row r="27" spans="1: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2.5" customHeight="1" x14ac:dyDescent="0.25">
      <c r="A28" s="17" t="s">
        <v>54</v>
      </c>
      <c r="B28" s="17"/>
      <c r="C28" s="5"/>
      <c r="D28" s="18" t="s">
        <v>55</v>
      </c>
      <c r="E28" s="19"/>
      <c r="F28" s="5"/>
      <c r="G28" s="18" t="s">
        <v>56</v>
      </c>
      <c r="H28" s="19"/>
      <c r="I28" s="5"/>
      <c r="J28" s="18" t="s">
        <v>57</v>
      </c>
      <c r="K28" s="19"/>
      <c r="L28" s="5"/>
      <c r="M28" s="10" t="s">
        <v>58</v>
      </c>
      <c r="N28" s="5"/>
      <c r="O28" s="18" t="s">
        <v>60</v>
      </c>
      <c r="P28" s="25"/>
      <c r="Q28" s="19"/>
      <c r="R28" s="5"/>
    </row>
    <row r="29" spans="1:18" x14ac:dyDescent="0.25">
      <c r="G29" s="3"/>
      <c r="H29" s="4"/>
    </row>
  </sheetData>
  <mergeCells count="24">
    <mergeCell ref="O28:Q28"/>
    <mergeCell ref="O1:R1"/>
    <mergeCell ref="O2:R2"/>
    <mergeCell ref="O3:R3"/>
    <mergeCell ref="C1:N3"/>
    <mergeCell ref="R6:R7"/>
    <mergeCell ref="L6:L7"/>
    <mergeCell ref="M6:M7"/>
    <mergeCell ref="N6:N7"/>
    <mergeCell ref="O6:O7"/>
    <mergeCell ref="P6:P7"/>
    <mergeCell ref="Q6:Q7"/>
    <mergeCell ref="A1:B3"/>
    <mergeCell ref="A28:B28"/>
    <mergeCell ref="D28:E28"/>
    <mergeCell ref="G28:H28"/>
    <mergeCell ref="J28:K28"/>
    <mergeCell ref="A6:A7"/>
    <mergeCell ref="B6:B7"/>
    <mergeCell ref="C6:C7"/>
    <mergeCell ref="D6:E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Velasquez Munera</dc:creator>
  <cp:lastModifiedBy>Yaned Adiela Guisao Lopez</cp:lastModifiedBy>
  <cp:lastPrinted>2017-03-13T14:11:53Z</cp:lastPrinted>
  <dcterms:created xsi:type="dcterms:W3CDTF">2017-02-03T19:11:27Z</dcterms:created>
  <dcterms:modified xsi:type="dcterms:W3CDTF">2024-08-15T20:46:58Z</dcterms:modified>
</cp:coreProperties>
</file>